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27"/>
  <workbookPr/>
  <mc:AlternateContent xmlns:mc="http://schemas.openxmlformats.org/markup-compatibility/2006">
    <mc:Choice Requires="x15">
      <x15ac:absPath xmlns:x15ac="http://schemas.microsoft.com/office/spreadsheetml/2010/11/ac" url="C:\Users\karen.falcon\AppData\Local\Microsoft\Windows\INetCache\Content.Outlook\0EHTTOS1\"/>
    </mc:Choice>
  </mc:AlternateContent>
  <xr:revisionPtr revIDLastSave="16" documentId="13_ncr:1_{7B4CF6D4-72DD-4364-92BE-322985CFA412}" xr6:coauthVersionLast="47" xr6:coauthVersionMax="47" xr10:uidLastSave="{D069ACD0-0C67-44F0-BE6C-A20D0FB332AE}"/>
  <bookViews>
    <workbookView xWindow="-108" yWindow="-108" windowWidth="23256" windowHeight="12576" tabRatio="689" firstSheet="7" xr2:uid="{00000000-000D-0000-FFFF-FFFF00000000}"/>
  </bookViews>
  <sheets>
    <sheet name="PANEL DE CONTROL DISTRITAL" sheetId="14" r:id="rId1"/>
    <sheet name="030151" sheetId="29" r:id="rId2"/>
    <sheet name="030152" sheetId="70" r:id="rId3"/>
    <sheet name="030153" sheetId="71" r:id="rId4"/>
    <sheet name="030154" sheetId="72" r:id="rId5"/>
    <sheet name="030155" sheetId="82" r:id="rId6"/>
    <sheet name="030156" sheetId="83" r:id="rId7"/>
    <sheet name="030157" sheetId="84" r:id="rId8"/>
    <sheet name="030251" sheetId="74" r:id="rId9"/>
    <sheet name="030252" sheetId="75" r:id="rId10"/>
  </sheets>
  <definedNames>
    <definedName name="_xlnm.Print_Titles" localSheetId="1">'030151'!$1:$4</definedName>
    <definedName name="_xlnm.Print_Titles" localSheetId="2">'030152'!$1:$4</definedName>
    <definedName name="_xlnm.Print_Titles" localSheetId="3">'030153'!$1:$4</definedName>
    <definedName name="_xlnm.Print_Titles" localSheetId="4">'030154'!$1:$4</definedName>
    <definedName name="_xlnm.Print_Titles" localSheetId="5">'030155'!$1:$4</definedName>
    <definedName name="_xlnm.Print_Titles" localSheetId="6">'030156'!$1:$4</definedName>
    <definedName name="_xlnm.Print_Titles" localSheetId="7">'030157'!$1:$4</definedName>
    <definedName name="_xlnm.Print_Titles" localSheetId="8">'030251'!$1:$4</definedName>
    <definedName name="_xlnm.Print_Titles" localSheetId="9">'030252'!$1:$4</definedName>
    <definedName name="_xlnm.Print_Titles" localSheetId="0">'PANEL DE CONTROL DISTRITAL'!$1:$4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5" i="75" l="1"/>
  <c r="AE22" i="75"/>
  <c r="AE19" i="75"/>
  <c r="AE16" i="75"/>
  <c r="AE10" i="75"/>
  <c r="AE13" i="75"/>
  <c r="AE25" i="74"/>
  <c r="AE22" i="74"/>
  <c r="AE19" i="74"/>
  <c r="AE16" i="74"/>
  <c r="AE13" i="74"/>
  <c r="AE10" i="74"/>
  <c r="AE25" i="84"/>
  <c r="AE22" i="84"/>
  <c r="AE19" i="84"/>
  <c r="AE16" i="84"/>
  <c r="AE13" i="84"/>
  <c r="AE10" i="84"/>
  <c r="AE25" i="83"/>
  <c r="AE22" i="83"/>
  <c r="AE19" i="83"/>
  <c r="AE16" i="83"/>
  <c r="AE13" i="83"/>
  <c r="AE10" i="83"/>
  <c r="AE10" i="82"/>
  <c r="AE13" i="82"/>
  <c r="AE16" i="82"/>
  <c r="AE25" i="82"/>
  <c r="AE22" i="82"/>
  <c r="AE19" i="82"/>
  <c r="AE25" i="72"/>
  <c r="AE22" i="72"/>
  <c r="AE19" i="72"/>
  <c r="AE16" i="72"/>
  <c r="AE13" i="72"/>
  <c r="AE10" i="72"/>
  <c r="AE25" i="29"/>
  <c r="AE22" i="29"/>
  <c r="AE19" i="29"/>
  <c r="AE16" i="29"/>
  <c r="AE13" i="29"/>
  <c r="AE10" i="29"/>
  <c r="AE25" i="71"/>
  <c r="AE22" i="71"/>
  <c r="AE19" i="71"/>
  <c r="AE16" i="71"/>
  <c r="AE13" i="71"/>
  <c r="AE10" i="71"/>
  <c r="AE25" i="70"/>
  <c r="AE22" i="70"/>
  <c r="AE19" i="70"/>
  <c r="AE16" i="70"/>
  <c r="AE13" i="70"/>
  <c r="AE10" i="70"/>
  <c r="H26" i="84"/>
  <c r="H25" i="84"/>
  <c r="G25" i="84"/>
  <c r="F25" i="84"/>
  <c r="E25" i="84"/>
  <c r="D25" i="84"/>
  <c r="C25" i="84"/>
  <c r="B25" i="84"/>
  <c r="A25" i="84"/>
  <c r="H23" i="84"/>
  <c r="H22" i="84"/>
  <c r="G22" i="84"/>
  <c r="F22" i="84"/>
  <c r="E22" i="84"/>
  <c r="D22" i="84"/>
  <c r="C22" i="84"/>
  <c r="B22" i="84"/>
  <c r="A22" i="84"/>
  <c r="H20" i="84"/>
  <c r="H19" i="84"/>
  <c r="G19" i="84"/>
  <c r="F19" i="84"/>
  <c r="E19" i="84"/>
  <c r="D19" i="84"/>
  <c r="C19" i="84"/>
  <c r="B19" i="84"/>
  <c r="A19" i="84"/>
  <c r="H17" i="84"/>
  <c r="H16" i="84"/>
  <c r="G16" i="84"/>
  <c r="F16" i="84"/>
  <c r="E16" i="84"/>
  <c r="D16" i="84"/>
  <c r="C16" i="84"/>
  <c r="B16" i="84"/>
  <c r="A16" i="84"/>
  <c r="H14" i="84"/>
  <c r="H13" i="84"/>
  <c r="G13" i="84"/>
  <c r="F13" i="84"/>
  <c r="E13" i="84"/>
  <c r="D13" i="84"/>
  <c r="C13" i="84"/>
  <c r="B13" i="84"/>
  <c r="A13" i="84"/>
  <c r="H11" i="84"/>
  <c r="H10" i="84"/>
  <c r="G10" i="84"/>
  <c r="F10" i="84"/>
  <c r="E10" i="84"/>
  <c r="D10" i="84"/>
  <c r="C10" i="84"/>
  <c r="B10" i="84"/>
  <c r="A10" i="84"/>
  <c r="X9" i="84"/>
  <c r="W9" i="84"/>
  <c r="V9" i="84"/>
  <c r="U9" i="84"/>
  <c r="T9" i="84"/>
  <c r="S9" i="84"/>
  <c r="R9" i="84"/>
  <c r="Q9" i="84"/>
  <c r="P9" i="84"/>
  <c r="O9" i="84"/>
  <c r="N9" i="84"/>
  <c r="M9" i="84"/>
  <c r="L9" i="84"/>
  <c r="K9" i="84"/>
  <c r="J9" i="84"/>
  <c r="I9" i="84"/>
  <c r="H9" i="84"/>
  <c r="G9" i="84"/>
  <c r="F9" i="84"/>
  <c r="E9" i="84"/>
  <c r="D9" i="84"/>
  <c r="C9" i="84"/>
  <c r="B9" i="84"/>
  <c r="I7" i="84"/>
  <c r="E7" i="84"/>
  <c r="B7" i="84"/>
  <c r="B6" i="84"/>
  <c r="A6" i="84"/>
  <c r="W2" i="84"/>
  <c r="A1" i="84"/>
  <c r="W2" i="75"/>
  <c r="W2" i="74"/>
  <c r="W2" i="83"/>
  <c r="I7" i="72"/>
  <c r="I7" i="71"/>
  <c r="I7" i="70"/>
  <c r="W2" i="82"/>
  <c r="W2" i="72"/>
  <c r="W2" i="71"/>
  <c r="W2" i="70"/>
  <c r="W2" i="29"/>
  <c r="B9" i="70"/>
  <c r="C9" i="70"/>
  <c r="D9" i="70"/>
  <c r="E9" i="70"/>
  <c r="F9" i="70"/>
  <c r="G9" i="70"/>
  <c r="H9" i="70"/>
  <c r="I9" i="70"/>
  <c r="J9" i="70"/>
  <c r="K9" i="70"/>
  <c r="L9" i="70"/>
  <c r="M9" i="70"/>
  <c r="N9" i="70"/>
  <c r="O9" i="70"/>
  <c r="P9" i="70"/>
  <c r="Q9" i="70"/>
  <c r="R9" i="70"/>
  <c r="S9" i="70"/>
  <c r="T9" i="70"/>
  <c r="U9" i="70"/>
  <c r="V9" i="70"/>
  <c r="W9" i="70"/>
  <c r="X9" i="70"/>
  <c r="A10" i="70"/>
  <c r="B10" i="70"/>
  <c r="C10" i="70"/>
  <c r="D10" i="70"/>
  <c r="E10" i="70"/>
  <c r="F10" i="70"/>
  <c r="G10" i="70"/>
  <c r="H10" i="70"/>
  <c r="I7" i="75"/>
  <c r="I7" i="74"/>
  <c r="I7" i="83"/>
  <c r="I7" i="82"/>
  <c r="H26" i="83"/>
  <c r="H25" i="83"/>
  <c r="G25" i="83"/>
  <c r="F25" i="83"/>
  <c r="E25" i="83"/>
  <c r="D25" i="83"/>
  <c r="C25" i="83"/>
  <c r="B25" i="83"/>
  <c r="A25" i="83"/>
  <c r="H23" i="83"/>
  <c r="H22" i="83"/>
  <c r="G22" i="83"/>
  <c r="F22" i="83"/>
  <c r="E22" i="83"/>
  <c r="D22" i="83"/>
  <c r="C22" i="83"/>
  <c r="B22" i="83"/>
  <c r="A22" i="83"/>
  <c r="H20" i="83"/>
  <c r="H19" i="83"/>
  <c r="G19" i="83"/>
  <c r="F19" i="83"/>
  <c r="E19" i="83"/>
  <c r="D19" i="83"/>
  <c r="C19" i="83"/>
  <c r="B19" i="83"/>
  <c r="A19" i="83"/>
  <c r="H17" i="83"/>
  <c r="H16" i="83"/>
  <c r="G16" i="83"/>
  <c r="F16" i="83"/>
  <c r="E16" i="83"/>
  <c r="D16" i="83"/>
  <c r="C16" i="83"/>
  <c r="B16" i="83"/>
  <c r="A16" i="83"/>
  <c r="H14" i="83"/>
  <c r="H13" i="83"/>
  <c r="G13" i="83"/>
  <c r="F13" i="83"/>
  <c r="E13" i="83"/>
  <c r="D13" i="83"/>
  <c r="C13" i="83"/>
  <c r="B13" i="83"/>
  <c r="A13" i="83"/>
  <c r="H11" i="83"/>
  <c r="H10" i="83"/>
  <c r="G10" i="83"/>
  <c r="F10" i="83"/>
  <c r="E10" i="83"/>
  <c r="D10" i="83"/>
  <c r="C10" i="83"/>
  <c r="B10" i="83"/>
  <c r="A10" i="83"/>
  <c r="X9" i="83"/>
  <c r="W9" i="83"/>
  <c r="V9" i="83"/>
  <c r="U9" i="83"/>
  <c r="T9" i="83"/>
  <c r="S9" i="83"/>
  <c r="R9" i="83"/>
  <c r="Q9" i="83"/>
  <c r="P9" i="83"/>
  <c r="O9" i="83"/>
  <c r="N9" i="83"/>
  <c r="M9" i="83"/>
  <c r="L9" i="83"/>
  <c r="K9" i="83"/>
  <c r="J9" i="83"/>
  <c r="I9" i="83"/>
  <c r="H9" i="83"/>
  <c r="G9" i="83"/>
  <c r="F9" i="83"/>
  <c r="E9" i="83"/>
  <c r="D9" i="83"/>
  <c r="C9" i="83"/>
  <c r="B9" i="83"/>
  <c r="E7" i="83"/>
  <c r="B7" i="83"/>
  <c r="B6" i="83"/>
  <c r="A6" i="83"/>
  <c r="A1" i="83"/>
  <c r="H26" i="82"/>
  <c r="H25" i="82"/>
  <c r="G25" i="82"/>
  <c r="F25" i="82"/>
  <c r="E25" i="82"/>
  <c r="D25" i="82"/>
  <c r="C25" i="82"/>
  <c r="B25" i="82"/>
  <c r="A25" i="82"/>
  <c r="H23" i="82"/>
  <c r="H22" i="82"/>
  <c r="G22" i="82"/>
  <c r="F22" i="82"/>
  <c r="E22" i="82"/>
  <c r="D22" i="82"/>
  <c r="C22" i="82"/>
  <c r="B22" i="82"/>
  <c r="A22" i="82"/>
  <c r="H20" i="82"/>
  <c r="H19" i="82"/>
  <c r="G19" i="82"/>
  <c r="F19" i="82"/>
  <c r="E19" i="82"/>
  <c r="D19" i="82"/>
  <c r="C19" i="82"/>
  <c r="B19" i="82"/>
  <c r="A19" i="82"/>
  <c r="H17" i="82"/>
  <c r="H16" i="82"/>
  <c r="G16" i="82"/>
  <c r="F16" i="82"/>
  <c r="E16" i="82"/>
  <c r="D16" i="82"/>
  <c r="C16" i="82"/>
  <c r="B16" i="82"/>
  <c r="A16" i="82"/>
  <c r="H14" i="82"/>
  <c r="H13" i="82"/>
  <c r="G13" i="82"/>
  <c r="F13" i="82"/>
  <c r="E13" i="82"/>
  <c r="D13" i="82"/>
  <c r="C13" i="82"/>
  <c r="B13" i="82"/>
  <c r="A13" i="82"/>
  <c r="H11" i="82"/>
  <c r="H10" i="82"/>
  <c r="G10" i="82"/>
  <c r="F10" i="82"/>
  <c r="E10" i="82"/>
  <c r="D10" i="82"/>
  <c r="C10" i="82"/>
  <c r="B10" i="82"/>
  <c r="A10" i="82"/>
  <c r="X9" i="82"/>
  <c r="W9" i="82"/>
  <c r="V9" i="82"/>
  <c r="U9" i="82"/>
  <c r="T9" i="82"/>
  <c r="S9" i="82"/>
  <c r="R9" i="82"/>
  <c r="Q9" i="82"/>
  <c r="P9" i="82"/>
  <c r="O9" i="82"/>
  <c r="N9" i="82"/>
  <c r="M9" i="82"/>
  <c r="L9" i="82"/>
  <c r="K9" i="82"/>
  <c r="J9" i="82"/>
  <c r="I9" i="82"/>
  <c r="H9" i="82"/>
  <c r="G9" i="82"/>
  <c r="F9" i="82"/>
  <c r="E9" i="82"/>
  <c r="D9" i="82"/>
  <c r="C9" i="82"/>
  <c r="B9" i="82"/>
  <c r="E7" i="82"/>
  <c r="B7" i="82"/>
  <c r="B6" i="82"/>
  <c r="A6" i="82"/>
  <c r="A1" i="82"/>
  <c r="A6" i="70"/>
  <c r="B6" i="70"/>
  <c r="B7" i="70"/>
  <c r="E7" i="70"/>
  <c r="H11" i="70"/>
  <c r="A13" i="70"/>
  <c r="B13" i="70"/>
  <c r="C13" i="70"/>
  <c r="D13" i="70"/>
  <c r="E13" i="70"/>
  <c r="F13" i="70"/>
  <c r="G13" i="70"/>
  <c r="H13" i="70"/>
  <c r="H14" i="70"/>
  <c r="A16" i="70"/>
  <c r="B16" i="70"/>
  <c r="C16" i="70"/>
  <c r="D16" i="70"/>
  <c r="E16" i="70"/>
  <c r="F16" i="70"/>
  <c r="G16" i="70"/>
  <c r="H16" i="70"/>
  <c r="H17" i="70"/>
  <c r="A19" i="70"/>
  <c r="B19" i="70"/>
  <c r="C19" i="70"/>
  <c r="D19" i="70"/>
  <c r="E19" i="70"/>
  <c r="F19" i="70"/>
  <c r="G19" i="70"/>
  <c r="H19" i="70"/>
  <c r="H20" i="70"/>
  <c r="A22" i="70"/>
  <c r="B22" i="70"/>
  <c r="C22" i="70"/>
  <c r="D22" i="70"/>
  <c r="E22" i="70"/>
  <c r="F22" i="70"/>
  <c r="G22" i="70"/>
  <c r="H22" i="70"/>
  <c r="H23" i="70"/>
  <c r="A25" i="70"/>
  <c r="B25" i="70"/>
  <c r="C25" i="70"/>
  <c r="D25" i="70"/>
  <c r="E25" i="70"/>
  <c r="F25" i="70"/>
  <c r="G25" i="70"/>
  <c r="H25" i="70"/>
  <c r="H26" i="70"/>
  <c r="I7" i="29"/>
  <c r="H26" i="75" l="1"/>
  <c r="H25" i="75"/>
  <c r="G25" i="75"/>
  <c r="F25" i="75"/>
  <c r="E25" i="75"/>
  <c r="D25" i="75"/>
  <c r="C25" i="75"/>
  <c r="B25" i="75"/>
  <c r="A25" i="75"/>
  <c r="H23" i="75"/>
  <c r="H22" i="75"/>
  <c r="G22" i="75"/>
  <c r="F22" i="75"/>
  <c r="E22" i="75"/>
  <c r="D22" i="75"/>
  <c r="C22" i="75"/>
  <c r="B22" i="75"/>
  <c r="A22" i="75"/>
  <c r="H20" i="75"/>
  <c r="H19" i="75"/>
  <c r="G19" i="75"/>
  <c r="F19" i="75"/>
  <c r="E19" i="75"/>
  <c r="D19" i="75"/>
  <c r="C19" i="75"/>
  <c r="B19" i="75"/>
  <c r="A19" i="75"/>
  <c r="H17" i="75"/>
  <c r="H16" i="75"/>
  <c r="G16" i="75"/>
  <c r="F16" i="75"/>
  <c r="E16" i="75"/>
  <c r="D16" i="75"/>
  <c r="C16" i="75"/>
  <c r="B16" i="75"/>
  <c r="A16" i="75"/>
  <c r="H14" i="75"/>
  <c r="H13" i="75"/>
  <c r="G13" i="75"/>
  <c r="F13" i="75"/>
  <c r="E13" i="75"/>
  <c r="D13" i="75"/>
  <c r="C13" i="75"/>
  <c r="B13" i="75"/>
  <c r="A13" i="75"/>
  <c r="H11" i="75"/>
  <c r="H10" i="75"/>
  <c r="G10" i="75"/>
  <c r="F10" i="75"/>
  <c r="E10" i="75"/>
  <c r="D10" i="75"/>
  <c r="C10" i="75"/>
  <c r="B10" i="75"/>
  <c r="A10" i="75"/>
  <c r="X9" i="75"/>
  <c r="W9" i="75"/>
  <c r="V9" i="75"/>
  <c r="U9" i="75"/>
  <c r="T9" i="75"/>
  <c r="S9" i="75"/>
  <c r="R9" i="75"/>
  <c r="Q9" i="75"/>
  <c r="P9" i="75"/>
  <c r="O9" i="75"/>
  <c r="N9" i="75"/>
  <c r="M9" i="75"/>
  <c r="L9" i="75"/>
  <c r="K9" i="75"/>
  <c r="J9" i="75"/>
  <c r="I9" i="75"/>
  <c r="H9" i="75"/>
  <c r="G9" i="75"/>
  <c r="F9" i="75"/>
  <c r="E9" i="75"/>
  <c r="D9" i="75"/>
  <c r="C9" i="75"/>
  <c r="B9" i="75"/>
  <c r="E7" i="75"/>
  <c r="B7" i="75"/>
  <c r="B6" i="75"/>
  <c r="A6" i="75"/>
  <c r="H26" i="74"/>
  <c r="K24" i="14"/>
  <c r="H25" i="74"/>
  <c r="G25" i="74"/>
  <c r="F25" i="74"/>
  <c r="E25" i="74"/>
  <c r="D25" i="74"/>
  <c r="C25" i="74"/>
  <c r="B25" i="74"/>
  <c r="A25" i="74"/>
  <c r="H23" i="74"/>
  <c r="K21" i="14"/>
  <c r="H22" i="74"/>
  <c r="G22" i="74"/>
  <c r="F22" i="74"/>
  <c r="E22" i="74"/>
  <c r="D22" i="74"/>
  <c r="C22" i="74"/>
  <c r="B22" i="74"/>
  <c r="A22" i="74"/>
  <c r="H20" i="74"/>
  <c r="K18" i="14"/>
  <c r="H19" i="74"/>
  <c r="G19" i="74"/>
  <c r="F19" i="74"/>
  <c r="E19" i="74"/>
  <c r="D19" i="74"/>
  <c r="C19" i="74"/>
  <c r="B19" i="74"/>
  <c r="A19" i="74"/>
  <c r="H17" i="74"/>
  <c r="K15" i="14"/>
  <c r="H16" i="74"/>
  <c r="G16" i="74"/>
  <c r="F16" i="74"/>
  <c r="E16" i="74"/>
  <c r="D16" i="74"/>
  <c r="C16" i="74"/>
  <c r="B16" i="74"/>
  <c r="A16" i="74"/>
  <c r="H14" i="74"/>
  <c r="K12" i="14"/>
  <c r="H13" i="74"/>
  <c r="G13" i="74"/>
  <c r="F13" i="74"/>
  <c r="E13" i="74"/>
  <c r="D13" i="74"/>
  <c r="C13" i="74"/>
  <c r="B13" i="74"/>
  <c r="A13" i="74"/>
  <c r="H11" i="74"/>
  <c r="K9" i="14"/>
  <c r="H10" i="74"/>
  <c r="G10" i="74"/>
  <c r="F10" i="74"/>
  <c r="E10" i="74"/>
  <c r="D10" i="74"/>
  <c r="C10" i="74"/>
  <c r="B10" i="74"/>
  <c r="A10" i="74"/>
  <c r="X9" i="74"/>
  <c r="W9" i="74"/>
  <c r="V9" i="74"/>
  <c r="U9" i="74"/>
  <c r="T9" i="74"/>
  <c r="S9" i="74"/>
  <c r="R9" i="74"/>
  <c r="Q9" i="74"/>
  <c r="P9" i="74"/>
  <c r="O9" i="74"/>
  <c r="N9" i="74"/>
  <c r="M9" i="74"/>
  <c r="L9" i="74"/>
  <c r="K9" i="74"/>
  <c r="J9" i="74"/>
  <c r="I9" i="74"/>
  <c r="H9" i="74"/>
  <c r="G9" i="74"/>
  <c r="F9" i="74"/>
  <c r="E9" i="74"/>
  <c r="D9" i="74"/>
  <c r="C9" i="74"/>
  <c r="B9" i="74"/>
  <c r="E7" i="74"/>
  <c r="B7" i="74"/>
  <c r="B6" i="74"/>
  <c r="A6" i="74"/>
  <c r="H26" i="72"/>
  <c r="H25" i="72"/>
  <c r="G25" i="72"/>
  <c r="F25" i="72"/>
  <c r="E25" i="72"/>
  <c r="D25" i="72"/>
  <c r="C25" i="72"/>
  <c r="B25" i="72"/>
  <c r="A25" i="72"/>
  <c r="H23" i="72"/>
  <c r="H22" i="72"/>
  <c r="G22" i="72"/>
  <c r="F22" i="72"/>
  <c r="E22" i="72"/>
  <c r="D22" i="72"/>
  <c r="C22" i="72"/>
  <c r="B22" i="72"/>
  <c r="A22" i="72"/>
  <c r="H20" i="72"/>
  <c r="H19" i="72"/>
  <c r="G19" i="72"/>
  <c r="F19" i="72"/>
  <c r="E19" i="72"/>
  <c r="D19" i="72"/>
  <c r="C19" i="72"/>
  <c r="B19" i="72"/>
  <c r="A19" i="72"/>
  <c r="H17" i="72"/>
  <c r="H16" i="72"/>
  <c r="G16" i="72"/>
  <c r="F16" i="72"/>
  <c r="E16" i="72"/>
  <c r="D16" i="72"/>
  <c r="C16" i="72"/>
  <c r="B16" i="72"/>
  <c r="A16" i="72"/>
  <c r="H14" i="72"/>
  <c r="H13" i="72"/>
  <c r="G13" i="72"/>
  <c r="F13" i="72"/>
  <c r="E13" i="72"/>
  <c r="D13" i="72"/>
  <c r="C13" i="72"/>
  <c r="B13" i="72"/>
  <c r="A13" i="72"/>
  <c r="H11" i="72"/>
  <c r="H10" i="72"/>
  <c r="G10" i="72"/>
  <c r="F10" i="72"/>
  <c r="E10" i="72"/>
  <c r="D10" i="72"/>
  <c r="C10" i="72"/>
  <c r="B10" i="72"/>
  <c r="A10" i="72"/>
  <c r="X9" i="72"/>
  <c r="W9" i="72"/>
  <c r="V9" i="72"/>
  <c r="U9" i="72"/>
  <c r="T9" i="72"/>
  <c r="S9" i="72"/>
  <c r="R9" i="72"/>
  <c r="Q9" i="72"/>
  <c r="P9" i="72"/>
  <c r="O9" i="72"/>
  <c r="N9" i="72"/>
  <c r="M9" i="72"/>
  <c r="L9" i="72"/>
  <c r="K9" i="72"/>
  <c r="J9" i="72"/>
  <c r="I9" i="72"/>
  <c r="H9" i="72"/>
  <c r="G9" i="72"/>
  <c r="F9" i="72"/>
  <c r="E9" i="72"/>
  <c r="D9" i="72"/>
  <c r="C9" i="72"/>
  <c r="B9" i="72"/>
  <c r="E7" i="72"/>
  <c r="B7" i="72"/>
  <c r="B6" i="72"/>
  <c r="A6" i="72"/>
  <c r="H26" i="71"/>
  <c r="H25" i="71"/>
  <c r="G25" i="71"/>
  <c r="F25" i="71"/>
  <c r="E25" i="71"/>
  <c r="D25" i="71"/>
  <c r="C25" i="71"/>
  <c r="B25" i="71"/>
  <c r="A25" i="71"/>
  <c r="H23" i="71"/>
  <c r="I21" i="14"/>
  <c r="H22" i="71"/>
  <c r="G22" i="71"/>
  <c r="F22" i="71"/>
  <c r="E22" i="71"/>
  <c r="D22" i="71"/>
  <c r="C22" i="71"/>
  <c r="B22" i="71"/>
  <c r="A22" i="71"/>
  <c r="H20" i="71"/>
  <c r="H19" i="71"/>
  <c r="G19" i="71"/>
  <c r="F19" i="71"/>
  <c r="E19" i="71"/>
  <c r="D19" i="71"/>
  <c r="C19" i="71"/>
  <c r="B19" i="71"/>
  <c r="A19" i="71"/>
  <c r="H17" i="71"/>
  <c r="H16" i="71"/>
  <c r="G16" i="71"/>
  <c r="F16" i="71"/>
  <c r="E16" i="71"/>
  <c r="D16" i="71"/>
  <c r="C16" i="71"/>
  <c r="B16" i="71"/>
  <c r="A16" i="71"/>
  <c r="H14" i="71"/>
  <c r="H13" i="71"/>
  <c r="G13" i="71"/>
  <c r="F13" i="71"/>
  <c r="E13" i="71"/>
  <c r="D13" i="71"/>
  <c r="C13" i="71"/>
  <c r="B13" i="71"/>
  <c r="A13" i="71"/>
  <c r="H11" i="71"/>
  <c r="I9" i="14"/>
  <c r="H10" i="71"/>
  <c r="G10" i="71"/>
  <c r="F10" i="71"/>
  <c r="E10" i="71"/>
  <c r="D10" i="71"/>
  <c r="C10" i="71"/>
  <c r="B10" i="71"/>
  <c r="A10" i="71"/>
  <c r="X9" i="71"/>
  <c r="W9" i="71"/>
  <c r="V9" i="71"/>
  <c r="U9" i="71"/>
  <c r="T9" i="71"/>
  <c r="S9" i="71"/>
  <c r="R9" i="71"/>
  <c r="Q9" i="71"/>
  <c r="P9" i="71"/>
  <c r="O9" i="71"/>
  <c r="N9" i="71"/>
  <c r="M9" i="71"/>
  <c r="L9" i="71"/>
  <c r="K9" i="71"/>
  <c r="J9" i="71"/>
  <c r="I9" i="71"/>
  <c r="H9" i="71"/>
  <c r="G9" i="71"/>
  <c r="F9" i="71"/>
  <c r="E9" i="71"/>
  <c r="D9" i="71"/>
  <c r="C9" i="71"/>
  <c r="B9" i="71"/>
  <c r="E7" i="71"/>
  <c r="B7" i="71"/>
  <c r="B6" i="71"/>
  <c r="A6" i="71"/>
  <c r="H26" i="29"/>
  <c r="H25" i="29"/>
  <c r="G25" i="29"/>
  <c r="F25" i="29"/>
  <c r="E25" i="29"/>
  <c r="D25" i="29"/>
  <c r="C25" i="29"/>
  <c r="B25" i="29"/>
  <c r="A25" i="29"/>
  <c r="H23" i="29"/>
  <c r="H22" i="29"/>
  <c r="G22" i="29"/>
  <c r="F22" i="29"/>
  <c r="E22" i="29"/>
  <c r="D22" i="29"/>
  <c r="C22" i="29"/>
  <c r="B22" i="29"/>
  <c r="A22" i="29"/>
  <c r="H20" i="29"/>
  <c r="H19" i="29"/>
  <c r="G19" i="29"/>
  <c r="F19" i="29"/>
  <c r="E19" i="29"/>
  <c r="D19" i="29"/>
  <c r="C19" i="29"/>
  <c r="B19" i="29"/>
  <c r="A19" i="29"/>
  <c r="H17" i="29"/>
  <c r="H16" i="29"/>
  <c r="G16" i="29"/>
  <c r="F16" i="29"/>
  <c r="E16" i="29"/>
  <c r="D16" i="29"/>
  <c r="C16" i="29"/>
  <c r="B16" i="29"/>
  <c r="A16" i="29"/>
  <c r="H14" i="29"/>
  <c r="H13" i="29"/>
  <c r="G13" i="29"/>
  <c r="F13" i="29"/>
  <c r="E13" i="29"/>
  <c r="D13" i="29"/>
  <c r="C13" i="29"/>
  <c r="B13" i="29"/>
  <c r="A13" i="29"/>
  <c r="H11" i="29"/>
  <c r="H10" i="29"/>
  <c r="G10" i="29"/>
  <c r="F10" i="29"/>
  <c r="E10" i="29"/>
  <c r="D10" i="29"/>
  <c r="C10" i="29"/>
  <c r="B10" i="29"/>
  <c r="A10" i="29"/>
  <c r="H9" i="29"/>
  <c r="G9" i="29"/>
  <c r="F9" i="29"/>
  <c r="E9" i="29"/>
  <c r="D9" i="29"/>
  <c r="C9" i="29"/>
  <c r="B9" i="29"/>
  <c r="E7" i="29"/>
  <c r="B7" i="29"/>
  <c r="B6" i="29"/>
  <c r="A6" i="29"/>
  <c r="I24" i="14"/>
  <c r="I18" i="14"/>
  <c r="I15" i="14"/>
  <c r="I12" i="14"/>
  <c r="M24" i="14" l="1"/>
  <c r="M18" i="14" l="1"/>
  <c r="A1" i="75" l="1"/>
  <c r="A1" i="74"/>
  <c r="A1" i="72"/>
  <c r="A1" i="71"/>
  <c r="A1" i="70"/>
  <c r="M21" i="14" l="1"/>
  <c r="M12" i="14"/>
  <c r="M9" i="14"/>
  <c r="M15" i="14"/>
  <c r="A1" i="29"/>
</calcChain>
</file>

<file path=xl/sharedStrings.xml><?xml version="1.0" encoding="utf-8"?>
<sst xmlns="http://schemas.openxmlformats.org/spreadsheetml/2006/main" count="251" uniqueCount="86">
  <si>
    <t>INSTITUTO NACIONAL ELECTORAL
SISTEMA DE GESTIÓN DE LA CALIDAD
BAJA CALIFORNIA SUR</t>
  </si>
  <si>
    <t>Fecha de corte 22/01/2024</t>
  </si>
  <si>
    <t>Version 0</t>
  </si>
  <si>
    <t xml:space="preserve">TABLERO DE CONTROL DISTRITAL DE PROCESOS SUSTANTIVOS DEL SISTEMA DE GESTIÓN DE LA CALIDAD </t>
  </si>
  <si>
    <t>CAMPAÑA ANUAL INTENSA 2023</t>
  </si>
  <si>
    <t>Número</t>
  </si>
  <si>
    <t xml:space="preserve">PROCESOS SUSTANTIVOS E INDICADORES </t>
  </si>
  <si>
    <t xml:space="preserve">% AVANCE REGISTRADO </t>
  </si>
  <si>
    <t>DESCRIPCIÓN</t>
  </si>
  <si>
    <t>MEDICIÓN</t>
  </si>
  <si>
    <t xml:space="preserve">Proceso </t>
  </si>
  <si>
    <t>Dueño de Proceso</t>
  </si>
  <si>
    <t>Indicador</t>
  </si>
  <si>
    <t>Cálculo</t>
  </si>
  <si>
    <t xml:space="preserve">Periodo </t>
  </si>
  <si>
    <t>Estimado</t>
  </si>
  <si>
    <t>Nominativo</t>
  </si>
  <si>
    <t>Distrito 01</t>
  </si>
  <si>
    <t>Distrito 02</t>
  </si>
  <si>
    <t>Estatal</t>
  </si>
  <si>
    <t>ENTREVISTA</t>
  </si>
  <si>
    <t xml:space="preserve"> Auxiliar de Atención Ciudadana</t>
  </si>
  <si>
    <t>Efectividad de la entrevista =</t>
  </si>
  <si>
    <t>(Número de trámites aplicados / (Número de fichas requisitadas- Notificaciones de improcedencia de trámite)) x 100</t>
  </si>
  <si>
    <t>Semanal (remesa)</t>
  </si>
  <si>
    <t>Número de trámites aplicados</t>
  </si>
  <si>
    <t>Número de fichas requisitadas - Notificaciones de improcedencia de trámite</t>
  </si>
  <si>
    <t>TRÁMITE</t>
  </si>
  <si>
    <t>Operador de Equipo Tecnológico</t>
  </si>
  <si>
    <t>Trámites exitosos efectivos=</t>
  </si>
  <si>
    <t>(Número de trámites exitosos / Número de trámites aplicados) x 100</t>
  </si>
  <si>
    <t>Número de trámites exitosos</t>
  </si>
  <si>
    <t>TRANSFERENCIA</t>
  </si>
  <si>
    <t>Responsable de Módulo</t>
  </si>
  <si>
    <t xml:space="preserve">Transacciones exitosas = </t>
  </si>
  <si>
    <t>(Número de Archivos de Transacción aceptados /Total de Archivos de Transacción procesados) x100</t>
  </si>
  <si>
    <t>Número de Archivos de Transacción aceptados</t>
  </si>
  <si>
    <t>Total de Archivos de Transacción procesados</t>
  </si>
  <si>
    <t>CONCILIACIÓN</t>
  </si>
  <si>
    <t xml:space="preserve">Credenciales disponibles para entrega = </t>
  </si>
  <si>
    <t>((Credenciales recibidas - Credenciales inconsistentes) / Credenciales recibidas) x 100</t>
  </si>
  <si>
    <t xml:space="preserve">Credenciales Recibidas - credenciales inconsistentes </t>
  </si>
  <si>
    <t xml:space="preserve">Credenciales recibidas </t>
  </si>
  <si>
    <t>(Credenciales en resguardo / Credenciales totales en SIIRFE disponibles para entrega) x 100</t>
  </si>
  <si>
    <t>Credenciales en resguardo</t>
  </si>
  <si>
    <t>Credenciales totales en SIIRFE disponibles para entrega</t>
  </si>
  <si>
    <t>ENTREGA</t>
  </si>
  <si>
    <t xml:space="preserve">Efectividad de entrega de CPV en MAC = </t>
  </si>
  <si>
    <t>(Total de credenciales entregadas / Total de credenciales solicitadas) x 100</t>
  </si>
  <si>
    <t xml:space="preserve">Total de credenciales entregadas </t>
  </si>
  <si>
    <t xml:space="preserve"> Total de credenciales solicitadas</t>
  </si>
  <si>
    <t xml:space="preserve">Distrito </t>
  </si>
  <si>
    <t>Módulo</t>
  </si>
  <si>
    <t>TABLERO DE CONTROL DE PROCESOS SUSTANTIVOS DEL SISTEMA DE GESTIÓN DE LA CALIDAD</t>
  </si>
  <si>
    <t>SEMANA OPERATIVA</t>
  </si>
  <si>
    <t>% AVANCE REGISTRADO</t>
  </si>
  <si>
    <t>2023-37</t>
  </si>
  <si>
    <t>2023-38</t>
  </si>
  <si>
    <t>2023-39</t>
  </si>
  <si>
    <t>2023-40</t>
  </si>
  <si>
    <t>2023-41</t>
  </si>
  <si>
    <t>2023-42</t>
  </si>
  <si>
    <t>2023-43</t>
  </si>
  <si>
    <t>2023-44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</si>
  <si>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</si>
  <si>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</si>
  <si>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</si>
  <si>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</si>
  <si>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</si>
  <si>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</si>
  <si>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</si>
  <si>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</si>
  <si>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2023-53</t>
  </si>
  <si>
    <t>2023-54</t>
  </si>
  <si>
    <t>2024-01</t>
  </si>
  <si>
    <t>2024-02</t>
  </si>
  <si>
    <t>2024-03</t>
  </si>
  <si>
    <t>2024-04</t>
  </si>
  <si>
    <t>*Registre el valor nominal solicitado en la celda, el resultado proporcional esta automatizado.</t>
  </si>
  <si>
    <t xml:space="preserve">Semaforización </t>
  </si>
  <si>
    <t xml:space="preserve">Valor que requiere atención y justificación en el apartado de observaciones </t>
  </si>
  <si>
    <t xml:space="preserve">Valor suficiente </t>
  </si>
  <si>
    <t>Valor esperado</t>
  </si>
  <si>
    <t xml:space="preserve">CUADRO DE OBSERVACIONES </t>
  </si>
  <si>
    <t>Descripción</t>
  </si>
  <si>
    <t xml:space="preserve">No conformidad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</si>
</sst>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3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3"/>
      <name val="Arial"/>
      <family val="2"/>
    </font>
    <font>
      <sz val="11"/>
      <name val="Tahoma"/>
      <family val="2"/>
    </font>
    <font>
      <b/>
      <sz val="11"/>
      <color rgb="FF333F4F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0"/>
      <color theme="3" tint="-0.249977111117893"/>
      <name val="Arial"/>
      <family val="2"/>
    </font>
    <font>
      <sz val="9"/>
      <color rgb="FF333F4F"/>
      <name val="Arial"/>
      <family val="2"/>
    </font>
    <font>
      <sz val="9"/>
      <color theme="1"/>
      <name val="Arial"/>
      <family val="2"/>
    </font>
    <font>
      <sz val="10"/>
      <color rgb="FF333F4F"/>
      <name val="Arial"/>
      <family val="2"/>
    </font>
    <font>
      <b/>
      <sz val="10"/>
      <color rgb="FF333F4F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4"/>
      <color theme="3"/>
      <name val="Arial"/>
      <family val="2"/>
    </font>
    <font>
      <b/>
      <sz val="14"/>
      <name val="Arial"/>
      <family val="2"/>
    </font>
    <font>
      <sz val="18"/>
      <color theme="0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sz val="9"/>
      <color theme="3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50054"/>
        <bgColor indexed="64"/>
      </patternFill>
    </fill>
    <fill>
      <patternFill patternType="solid">
        <fgColor rgb="FFEBF1DE"/>
        <bgColor rgb="FFEBF1DE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E98BD7"/>
        <bgColor indexed="64"/>
      </patternFill>
    </fill>
    <fill>
      <patternFill patternType="solid">
        <fgColor rgb="FFD5007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2B2B2"/>
        <bgColor indexed="64"/>
      </patternFill>
    </fill>
  </fills>
  <borders count="3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double">
        <color theme="2"/>
      </left>
      <right style="double">
        <color theme="2"/>
      </right>
      <top style="double">
        <color theme="2"/>
      </top>
      <bottom style="double">
        <color theme="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B2B2B2"/>
      </left>
      <right/>
      <top style="double">
        <color rgb="FFB2B2B2"/>
      </top>
      <bottom style="double">
        <color rgb="FFB2B2B2"/>
      </bottom>
      <diagonal/>
    </border>
    <border>
      <left/>
      <right/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 style="double">
        <color rgb="FFB2B2B2"/>
      </bottom>
      <diagonal/>
    </border>
    <border>
      <left/>
      <right style="double">
        <color rgb="FFB2B2B2"/>
      </right>
      <top style="double">
        <color rgb="FFB2B2B2"/>
      </top>
      <bottom/>
      <diagonal/>
    </border>
    <border>
      <left/>
      <right style="double">
        <color rgb="FFB2B2B2"/>
      </right>
      <top/>
      <bottom style="double">
        <color rgb="FFB2B2B2"/>
      </bottom>
      <diagonal/>
    </border>
    <border>
      <left style="double">
        <color rgb="FFB2B2B2"/>
      </left>
      <right/>
      <top/>
      <bottom style="double">
        <color rgb="FFB2B2B2"/>
      </bottom>
      <diagonal/>
    </border>
    <border>
      <left/>
      <right/>
      <top/>
      <bottom style="double">
        <color rgb="FFB2B2B2"/>
      </bottom>
      <diagonal/>
    </border>
    <border>
      <left/>
      <right/>
      <top style="double">
        <color rgb="FFB2B2B2"/>
      </top>
      <bottom/>
      <diagonal/>
    </border>
    <border>
      <left style="double">
        <color rgb="FFB2B2B2"/>
      </left>
      <right/>
      <top style="double">
        <color rgb="FFB2B2B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/>
      <top style="double">
        <color theme="0" tint="-0.499984740745262"/>
      </top>
      <bottom/>
      <diagonal/>
    </border>
  </borders>
  <cellStyleXfs count="12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7" fillId="3" borderId="0" applyFont="0" applyBorder="0" applyAlignment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top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6" fillId="0" borderId="0" xfId="0" applyFont="1" applyAlignment="1">
      <alignment horizontal="justify" vertical="center" wrapText="1"/>
    </xf>
    <xf numFmtId="0" fontId="16" fillId="2" borderId="1" xfId="0" applyFont="1" applyFill="1" applyBorder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6" fillId="0" borderId="7" xfId="0" applyFont="1" applyBorder="1" applyAlignment="1">
      <alignment vertical="top"/>
    </xf>
    <xf numFmtId="0" fontId="6" fillId="0" borderId="8" xfId="0" applyFont="1" applyBorder="1" applyAlignment="1">
      <alignment vertical="top"/>
    </xf>
    <xf numFmtId="0" fontId="1" fillId="0" borderId="0" xfId="0" applyFont="1" applyAlignment="1">
      <alignment horizontal="center"/>
    </xf>
    <xf numFmtId="49" fontId="26" fillId="0" borderId="0" xfId="0" applyNumberFormat="1" applyFont="1" applyAlignment="1">
      <alignment vertical="center" wrapText="1"/>
    </xf>
    <xf numFmtId="0" fontId="26" fillId="0" borderId="0" xfId="0" applyFont="1" applyAlignment="1">
      <alignment vertical="center" wrapText="1"/>
    </xf>
    <xf numFmtId="1" fontId="10" fillId="2" borderId="10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right" vertical="top" wrapText="1"/>
    </xf>
    <xf numFmtId="3" fontId="19" fillId="4" borderId="13" xfId="4" applyNumberFormat="1" applyFont="1" applyFill="1" applyBorder="1" applyAlignment="1">
      <alignment horizontal="center" vertical="center"/>
    </xf>
    <xf numFmtId="0" fontId="28" fillId="2" borderId="13" xfId="0" applyFont="1" applyFill="1" applyBorder="1" applyAlignment="1">
      <alignment horizontal="center" vertical="center" wrapText="1"/>
    </xf>
    <xf numFmtId="3" fontId="12" fillId="4" borderId="1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3" fontId="17" fillId="4" borderId="1" xfId="5" applyNumberFormat="1" applyFont="1" applyFill="1" applyBorder="1" applyAlignment="1">
      <alignment horizontal="center" vertical="center" wrapText="1"/>
    </xf>
    <xf numFmtId="0" fontId="13" fillId="4" borderId="4" xfId="5" applyNumberFormat="1" applyFont="1" applyFill="1" applyBorder="1" applyAlignment="1">
      <alignment horizontal="center" vertical="center" wrapText="1"/>
    </xf>
    <xf numFmtId="0" fontId="13" fillId="4" borderId="4" xfId="5" applyNumberFormat="1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9" fontId="21" fillId="0" borderId="8" xfId="5" applyFont="1" applyFill="1" applyBorder="1" applyAlignment="1">
      <alignment horizontal="center" vertical="center"/>
    </xf>
    <xf numFmtId="3" fontId="18" fillId="0" borderId="8" xfId="5" applyNumberFormat="1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3" fontId="5" fillId="2" borderId="13" xfId="4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9" fontId="20" fillId="0" borderId="0" xfId="4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 wrapText="1"/>
    </xf>
    <xf numFmtId="3" fontId="5" fillId="0" borderId="0" xfId="4" applyNumberFormat="1" applyFont="1" applyFill="1" applyBorder="1" applyAlignment="1">
      <alignment horizontal="center" vertical="center"/>
    </xf>
    <xf numFmtId="9" fontId="22" fillId="0" borderId="0" xfId="5" applyFont="1" applyFill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7" fillId="0" borderId="0" xfId="0" applyFont="1" applyAlignment="1">
      <alignment wrapText="1"/>
    </xf>
    <xf numFmtId="0" fontId="32" fillId="0" borderId="0" xfId="0" applyFont="1" applyAlignment="1">
      <alignment horizontal="right" vertical="top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/>
    <xf numFmtId="0" fontId="4" fillId="2" borderId="15" xfId="0" applyFont="1" applyFill="1" applyBorder="1" applyAlignment="1">
      <alignment horizontal="center" vertical="center"/>
    </xf>
    <xf numFmtId="2" fontId="4" fillId="10" borderId="15" xfId="0" applyNumberFormat="1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2" fontId="4" fillId="10" borderId="0" xfId="0" applyNumberFormat="1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3" fontId="19" fillId="4" borderId="26" xfId="4" applyNumberFormat="1" applyFont="1" applyFill="1" applyBorder="1" applyAlignment="1">
      <alignment horizontal="center" vertical="center"/>
    </xf>
    <xf numFmtId="3" fontId="5" fillId="2" borderId="27" xfId="4" applyNumberFormat="1" applyFont="1" applyFill="1" applyBorder="1" applyAlignment="1">
      <alignment horizontal="center" vertical="center"/>
    </xf>
    <xf numFmtId="0" fontId="5" fillId="2" borderId="13" xfId="4" applyNumberFormat="1" applyFont="1" applyFill="1" applyBorder="1" applyAlignment="1">
      <alignment horizontal="center" vertical="center"/>
    </xf>
    <xf numFmtId="0" fontId="19" fillId="4" borderId="13" xfId="4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top" wrapText="1"/>
    </xf>
    <xf numFmtId="9" fontId="22" fillId="8" borderId="10" xfId="2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9" fontId="20" fillId="0" borderId="2" xfId="4" applyNumberFormat="1" applyFont="1" applyFill="1" applyBorder="1" applyAlignment="1">
      <alignment horizontal="center" vertical="center"/>
    </xf>
    <xf numFmtId="9" fontId="20" fillId="0" borderId="3" xfId="4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/>
    </xf>
    <xf numFmtId="0" fontId="16" fillId="2" borderId="11" xfId="0" applyFont="1" applyFill="1" applyBorder="1" applyAlignment="1">
      <alignment horizontal="center" vertical="center" textRotation="90"/>
    </xf>
    <xf numFmtId="0" fontId="16" fillId="2" borderId="3" xfId="0" applyFont="1" applyFill="1" applyBorder="1" applyAlignment="1">
      <alignment horizontal="center" vertical="center" textRotation="90"/>
    </xf>
    <xf numFmtId="0" fontId="27" fillId="5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9" fillId="0" borderId="0" xfId="0" applyFont="1" applyAlignment="1">
      <alignment horizontal="right" vertical="top" wrapText="1"/>
    </xf>
    <xf numFmtId="0" fontId="26" fillId="0" borderId="0" xfId="0" applyFont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4" fillId="10" borderId="14" xfId="0" applyNumberFormat="1" applyFont="1" applyFill="1" applyBorder="1" applyAlignment="1">
      <alignment horizontal="center" vertical="center" wrapText="1"/>
    </xf>
    <xf numFmtId="2" fontId="4" fillId="10" borderId="15" xfId="0" applyNumberFormat="1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/>
    </xf>
    <xf numFmtId="0" fontId="4" fillId="9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64" fontId="22" fillId="4" borderId="13" xfId="5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9" fontId="20" fillId="0" borderId="13" xfId="4" applyNumberFormat="1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9" fontId="20" fillId="0" borderId="26" xfId="4" applyNumberFormat="1" applyFont="1" applyFill="1" applyBorder="1" applyAlignment="1">
      <alignment horizontal="center" vertical="center"/>
    </xf>
    <xf numFmtId="9" fontId="20" fillId="0" borderId="27" xfId="4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64" fontId="22" fillId="4" borderId="26" xfId="5" applyNumberFormat="1" applyFont="1" applyFill="1" applyBorder="1" applyAlignment="1">
      <alignment horizontal="center" vertical="center" wrapText="1"/>
    </xf>
    <xf numFmtId="164" fontId="22" fillId="4" borderId="27" xfId="5" applyNumberFormat="1" applyFont="1" applyFill="1" applyBorder="1" applyAlignment="1">
      <alignment horizontal="center" vertical="center" wrapText="1"/>
    </xf>
    <xf numFmtId="0" fontId="16" fillId="2" borderId="26" xfId="0" applyFont="1" applyFill="1" applyBorder="1" applyAlignment="1">
      <alignment horizontal="center" vertical="center" textRotation="90"/>
    </xf>
    <xf numFmtId="0" fontId="16" fillId="2" borderId="28" xfId="0" applyFont="1" applyFill="1" applyBorder="1" applyAlignment="1">
      <alignment horizontal="center" vertical="center" textRotation="90"/>
    </xf>
    <xf numFmtId="0" fontId="16" fillId="2" borderId="27" xfId="0" applyFont="1" applyFill="1" applyBorder="1" applyAlignment="1">
      <alignment horizontal="center" vertical="center" textRotation="90"/>
    </xf>
    <xf numFmtId="0" fontId="4" fillId="2" borderId="16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</cellXfs>
  <cellStyles count="12">
    <cellStyle name="FONS" xfId="3" xr:uid="{00000000-0005-0000-0000-000000000000}"/>
    <cellStyle name="Millares 2" xfId="4" xr:uid="{00000000-0005-0000-0000-000002000000}"/>
    <cellStyle name="Millares 2 2" xfId="7" xr:uid="{00000000-0005-0000-0000-000003000000}"/>
    <cellStyle name="Millares 2 2 2" xfId="11" xr:uid="{D7C0D27F-2E5F-455E-96D5-BED197C62DDA}"/>
    <cellStyle name="Millares 2 3" xfId="9" xr:uid="{155B1EFC-13FE-4832-BE04-B6616CDA20C8}"/>
    <cellStyle name="Millares 3" xfId="6" xr:uid="{00000000-0005-0000-0000-000004000000}"/>
    <cellStyle name="Millares 3 2" xfId="10" xr:uid="{17C2C1A8-DDB9-41D0-B098-06C1AE70D917}"/>
    <cellStyle name="Millares 4" xfId="8" xr:uid="{D0AF9664-2131-4378-A8E2-58B829DC033D}"/>
    <cellStyle name="Normal" xfId="0" builtinId="0"/>
    <cellStyle name="Normal 2" xfId="1" xr:uid="{00000000-0005-0000-0000-000006000000}"/>
    <cellStyle name="Porcentaje" xfId="2" builtinId="5"/>
    <cellStyle name="Porcentaje 2" xfId="5" xr:uid="{00000000-0005-0000-0000-000008000000}"/>
  </cellStyles>
  <dxfs count="153"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  <dxf>
      <font>
        <b/>
        <i val="0"/>
        <color theme="0"/>
      </font>
      <fill>
        <patternFill>
          <bgColor rgb="FFE98BD7"/>
        </patternFill>
      </fill>
    </dxf>
    <dxf>
      <font>
        <b/>
        <i val="0"/>
        <color theme="0"/>
      </font>
      <fill>
        <patternFill>
          <bgColor rgb="FFD5007F"/>
        </patternFill>
      </fill>
    </dxf>
    <dxf>
      <font>
        <b/>
        <i val="0"/>
        <color theme="0"/>
      </font>
      <fill>
        <patternFill>
          <bgColor rgb="FF950054"/>
        </patternFill>
      </fill>
    </dxf>
  </dxfs>
  <tableStyles count="0" defaultTableStyle="TableStyleMedium2" defaultPivotStyle="PivotStyleLight16"/>
  <colors>
    <mruColors>
      <color rgb="FF972958"/>
      <color rgb="FFFF69C2"/>
      <color rgb="FFB2B2B2"/>
      <color rgb="FF950054"/>
      <color rgb="FFD5007F"/>
      <color rgb="FFE98BD7"/>
      <color rgb="FFB8006E"/>
      <color rgb="FFFAE2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5070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6475C6D-5604-472F-BC2D-8933C1656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F620A3B-963E-4D3E-AFDD-A4E05F402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1145045</xdr:colOff>
      <xdr:row>0</xdr:row>
      <xdr:rowOff>485774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ADB1BD0-36D1-4425-B82C-00A7AE886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0785" cy="48577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9376" cy="4857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B7B44A4-90F8-4B6F-9A21-9C410E8CB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7BC6B76-411E-486B-B4E5-900053BD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6676" cy="4857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B3FE49-D5C2-4609-B450-FB4C016A8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57631" cy="4857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641351</xdr:colOff>
      <xdr:row>0</xdr:row>
      <xdr:rowOff>485774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6201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showGridLines="0" tabSelected="1" view="pageBreakPreview" topLeftCell="A17" zoomScale="70" zoomScaleNormal="70" zoomScaleSheetLayoutView="70" workbookViewId="0">
      <selection activeCell="D2" sqref="D2"/>
    </sheetView>
  </sheetViews>
  <sheetFormatPr defaultColWidth="11.42578125" defaultRowHeight="30" customHeight="1"/>
  <cols>
    <col min="1" max="1" width="3" style="1" bestFit="1" customWidth="1"/>
    <col min="2" max="2" width="25.140625" style="1" customWidth="1"/>
    <col min="3" max="3" width="21.425781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6.28515625" style="1" bestFit="1" customWidth="1"/>
    <col min="9" max="9" width="29.7109375" style="1" customWidth="1"/>
    <col min="10" max="10" width="1.42578125" style="1" customWidth="1"/>
    <col min="11" max="11" width="29.7109375" style="1" customWidth="1"/>
    <col min="12" max="12" width="1.42578125" style="1" customWidth="1"/>
    <col min="13" max="13" width="29.7109375" style="1" customWidth="1"/>
    <col min="14" max="16384" width="11.42578125" style="1"/>
  </cols>
  <sheetData>
    <row r="1" spans="1:13" ht="40.5" customHeight="1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40.5" customHeight="1">
      <c r="A2" s="57"/>
      <c r="B2" s="57"/>
      <c r="C2" s="57"/>
      <c r="D2" s="58"/>
      <c r="E2" s="58"/>
      <c r="F2" s="87" t="s">
        <v>1</v>
      </c>
      <c r="G2" s="87"/>
      <c r="H2" s="87"/>
      <c r="I2" s="87"/>
      <c r="J2" s="86" t="s">
        <v>2</v>
      </c>
      <c r="K2" s="86"/>
      <c r="L2" s="59"/>
    </row>
    <row r="3" spans="1:13" ht="11.25" customHeight="1">
      <c r="A3" s="25"/>
      <c r="B3" s="6"/>
      <c r="C3" s="6"/>
      <c r="D3" s="6"/>
      <c r="E3" s="6"/>
      <c r="F3" s="6"/>
      <c r="G3" s="6"/>
      <c r="H3" s="6"/>
    </row>
    <row r="4" spans="1:13" ht="30" customHeight="1">
      <c r="A4" s="94" t="s">
        <v>3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</row>
    <row r="5" spans="1:13" ht="26.25" customHeight="1">
      <c r="A5" s="98" t="s">
        <v>4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18" customHeight="1">
      <c r="A6" s="95" t="s">
        <v>5</v>
      </c>
      <c r="B6" s="99" t="s">
        <v>6</v>
      </c>
      <c r="C6" s="100"/>
      <c r="D6" s="100"/>
      <c r="E6" s="100"/>
      <c r="F6" s="100"/>
      <c r="G6" s="100"/>
      <c r="H6" s="101"/>
      <c r="I6" s="85" t="s">
        <v>7</v>
      </c>
      <c r="J6" s="16"/>
      <c r="K6" s="85" t="s">
        <v>7</v>
      </c>
      <c r="L6" s="16"/>
      <c r="M6" s="85" t="s">
        <v>7</v>
      </c>
    </row>
    <row r="7" spans="1:13" ht="15.6">
      <c r="A7" s="96"/>
      <c r="B7" s="99" t="s">
        <v>8</v>
      </c>
      <c r="C7" s="100"/>
      <c r="D7" s="101"/>
      <c r="E7" s="99" t="s">
        <v>9</v>
      </c>
      <c r="F7" s="100"/>
      <c r="G7" s="100"/>
      <c r="H7" s="101"/>
      <c r="I7" s="85"/>
      <c r="J7" s="16"/>
      <c r="K7" s="85"/>
      <c r="L7" s="16"/>
      <c r="M7" s="85"/>
    </row>
    <row r="8" spans="1:13" s="2" customFormat="1" ht="29.25" customHeight="1">
      <c r="A8" s="97"/>
      <c r="B8" s="5" t="s">
        <v>10</v>
      </c>
      <c r="C8" s="5" t="s">
        <v>11</v>
      </c>
      <c r="D8" s="5" t="s">
        <v>12</v>
      </c>
      <c r="E8" s="5" t="s">
        <v>13</v>
      </c>
      <c r="F8" s="14" t="s">
        <v>14</v>
      </c>
      <c r="G8" s="14" t="s">
        <v>15</v>
      </c>
      <c r="H8" s="14" t="s">
        <v>16</v>
      </c>
      <c r="I8" s="24" t="s">
        <v>17</v>
      </c>
      <c r="J8" s="16"/>
      <c r="K8" s="24" t="s">
        <v>18</v>
      </c>
      <c r="L8" s="16"/>
      <c r="M8" s="24" t="s">
        <v>19</v>
      </c>
    </row>
    <row r="9" spans="1:13" s="2" customFormat="1" ht="47.25" customHeight="1">
      <c r="A9" s="90">
        <v>1</v>
      </c>
      <c r="B9" s="75" t="s">
        <v>20</v>
      </c>
      <c r="C9" s="75" t="s">
        <v>21</v>
      </c>
      <c r="D9" s="102" t="s">
        <v>22</v>
      </c>
      <c r="E9" s="77" t="s">
        <v>23</v>
      </c>
      <c r="F9" s="83" t="s">
        <v>24</v>
      </c>
      <c r="G9" s="79">
        <v>0.9</v>
      </c>
      <c r="H9" s="31" t="s">
        <v>25</v>
      </c>
      <c r="I9" s="72">
        <f>AVERAGE('030151'!AE10:AE11,'030152'!AE10:AE11,'030153'!AE10:AE11,'030154'!AE10:AE11,'030155'!AE10:AE11,'030156'!AE10:AE11,'030157'!AE10:AE11)</f>
        <v>0.99992197634980684</v>
      </c>
      <c r="J9" s="17"/>
      <c r="K9" s="72">
        <f>AVERAGE('030251'!AE10:AE11,'030252'!AE10:AE11)</f>
        <v>1</v>
      </c>
      <c r="L9" s="17"/>
      <c r="M9" s="72">
        <f>AVERAGE(I9,K9)</f>
        <v>0.99996098817490342</v>
      </c>
    </row>
    <row r="10" spans="1:13" s="2" customFormat="1" ht="45" customHeight="1">
      <c r="A10" s="91"/>
      <c r="B10" s="76"/>
      <c r="C10" s="76"/>
      <c r="D10" s="103"/>
      <c r="E10" s="78"/>
      <c r="F10" s="84"/>
      <c r="G10" s="80"/>
      <c r="H10" s="32" t="s">
        <v>26</v>
      </c>
      <c r="I10" s="72"/>
      <c r="J10" s="17"/>
      <c r="K10" s="72"/>
      <c r="L10" s="17"/>
      <c r="M10" s="72"/>
    </row>
    <row r="11" spans="1:13" s="3" customFormat="1" ht="28.5" customHeight="1">
      <c r="A11" s="88"/>
      <c r="B11" s="89"/>
      <c r="C11" s="89"/>
      <c r="D11" s="89"/>
      <c r="E11" s="89"/>
      <c r="F11" s="89"/>
      <c r="G11" s="89"/>
      <c r="H11" s="89"/>
      <c r="I11" s="7"/>
      <c r="J11" s="7"/>
      <c r="K11" s="7"/>
      <c r="L11" s="7"/>
    </row>
    <row r="12" spans="1:13" s="3" customFormat="1" ht="42" customHeight="1">
      <c r="A12" s="90">
        <v>2</v>
      </c>
      <c r="B12" s="75" t="s">
        <v>27</v>
      </c>
      <c r="C12" s="75" t="s">
        <v>28</v>
      </c>
      <c r="D12" s="77" t="s">
        <v>29</v>
      </c>
      <c r="E12" s="81" t="s">
        <v>30</v>
      </c>
      <c r="F12" s="83" t="s">
        <v>24</v>
      </c>
      <c r="G12" s="79">
        <v>0.9</v>
      </c>
      <c r="H12" s="33" t="s">
        <v>31</v>
      </c>
      <c r="I12" s="72">
        <f>AVERAGE('030151'!AE13:AE14,'030152'!AE13:AE14,'030153'!AE13:AE14,'030154'!AE13:AE14,'030155'!AE13:AE14,'030156'!AE13:AE14,'030157'!AE13:AE14)</f>
        <v>0.99560516044755576</v>
      </c>
      <c r="J12" s="17"/>
      <c r="K12" s="72">
        <f>AVERAGE('030251'!AE13:AE14,'030252'!AE13:AE14)</f>
        <v>0.99179231048542604</v>
      </c>
      <c r="L12" s="17"/>
      <c r="M12" s="72">
        <f>AVERAGE(I12,K12)</f>
        <v>0.9936987354664909</v>
      </c>
    </row>
    <row r="13" spans="1:13" s="3" customFormat="1" ht="42" customHeight="1">
      <c r="A13" s="91"/>
      <c r="B13" s="76"/>
      <c r="C13" s="76"/>
      <c r="D13" s="78"/>
      <c r="E13" s="82"/>
      <c r="F13" s="84"/>
      <c r="G13" s="80"/>
      <c r="H13" s="32" t="s">
        <v>25</v>
      </c>
      <c r="I13" s="72"/>
      <c r="J13" s="17"/>
      <c r="K13" s="72"/>
      <c r="L13" s="17"/>
      <c r="M13" s="72"/>
    </row>
    <row r="14" spans="1:13" s="3" customFormat="1" ht="28.5" customHeight="1">
      <c r="A14" s="19"/>
      <c r="B14" s="20"/>
      <c r="C14" s="20"/>
      <c r="D14" s="20"/>
      <c r="E14" s="20"/>
      <c r="F14" s="20"/>
      <c r="G14" s="20"/>
      <c r="H14" s="20"/>
      <c r="I14" s="8"/>
      <c r="J14" s="8"/>
      <c r="K14" s="8"/>
      <c r="L14" s="8"/>
    </row>
    <row r="15" spans="1:13" s="3" customFormat="1" ht="39" customHeight="1">
      <c r="A15" s="90">
        <v>3</v>
      </c>
      <c r="B15" s="75" t="s">
        <v>32</v>
      </c>
      <c r="C15" s="75" t="s">
        <v>33</v>
      </c>
      <c r="D15" s="77" t="s">
        <v>34</v>
      </c>
      <c r="E15" s="81" t="s">
        <v>35</v>
      </c>
      <c r="F15" s="73" t="s">
        <v>24</v>
      </c>
      <c r="G15" s="79">
        <v>0.9</v>
      </c>
      <c r="H15" s="34" t="s">
        <v>36</v>
      </c>
      <c r="I15" s="72">
        <f>AVERAGE('030151'!AE16:AE17,'030152'!AE16:AE17,'030153'!AE16:AE17,'030154'!AE16:AE17,'030155'!AE16:AE17,'030156'!AE16:AE17,'030157'!AE16:AE17)</f>
        <v>1</v>
      </c>
      <c r="J15" s="15"/>
      <c r="K15" s="72">
        <f>AVERAGE('030251'!AE16:AE17,'030252'!AE16:AE17)</f>
        <v>0.99987036556909514</v>
      </c>
      <c r="L15" s="15"/>
      <c r="M15" s="72">
        <f>AVERAGE(I15,K15)</f>
        <v>0.99993518278454752</v>
      </c>
    </row>
    <row r="16" spans="1:13" s="3" customFormat="1" ht="51" customHeight="1">
      <c r="A16" s="91"/>
      <c r="B16" s="76"/>
      <c r="C16" s="76"/>
      <c r="D16" s="78"/>
      <c r="E16" s="82"/>
      <c r="F16" s="74"/>
      <c r="G16" s="80"/>
      <c r="H16" s="33" t="s">
        <v>37</v>
      </c>
      <c r="I16" s="72"/>
      <c r="J16" s="17"/>
      <c r="K16" s="72"/>
      <c r="L16" s="17"/>
      <c r="M16" s="72"/>
    </row>
    <row r="17" spans="1:13" s="3" customFormat="1" ht="28.5" customHeight="1">
      <c r="A17" s="88"/>
      <c r="B17" s="89"/>
      <c r="C17" s="89"/>
      <c r="D17" s="89"/>
      <c r="E17" s="89"/>
      <c r="F17" s="89"/>
      <c r="G17" s="89"/>
      <c r="H17" s="89"/>
      <c r="I17" s="8"/>
      <c r="J17" s="8"/>
      <c r="K17" s="8"/>
      <c r="L17" s="8"/>
    </row>
    <row r="18" spans="1:13" s="3" customFormat="1" ht="48" customHeight="1">
      <c r="A18" s="90">
        <v>4</v>
      </c>
      <c r="B18" s="75" t="s">
        <v>38</v>
      </c>
      <c r="C18" s="75" t="s">
        <v>33</v>
      </c>
      <c r="D18" s="77" t="s">
        <v>39</v>
      </c>
      <c r="E18" s="92" t="s">
        <v>40</v>
      </c>
      <c r="F18" s="73" t="s">
        <v>24</v>
      </c>
      <c r="G18" s="79">
        <v>0.9</v>
      </c>
      <c r="H18" s="33" t="s">
        <v>41</v>
      </c>
      <c r="I18" s="72">
        <f>AVERAGE('030151'!AE19:AE20,'030152'!AE19:AE20,'030153'!AE19:AE20,'030154'!AE19:AE20,'030155'!AE19:AE20,'030156'!AE19:AE20,'030157'!AE19:AE20)</f>
        <v>1</v>
      </c>
      <c r="J18" s="17"/>
      <c r="K18" s="72">
        <f>AVERAGE('030251'!AE19:AE20,'030252'!AE19:AE20)</f>
        <v>1</v>
      </c>
      <c r="L18" s="17"/>
      <c r="M18" s="72">
        <f>AVERAGE(I18,K18)</f>
        <v>1</v>
      </c>
    </row>
    <row r="19" spans="1:13" s="3" customFormat="1" ht="39" customHeight="1">
      <c r="A19" s="91"/>
      <c r="B19" s="76"/>
      <c r="C19" s="76"/>
      <c r="D19" s="78"/>
      <c r="E19" s="93"/>
      <c r="F19" s="74"/>
      <c r="G19" s="80"/>
      <c r="H19" s="33" t="s">
        <v>42</v>
      </c>
      <c r="I19" s="72"/>
      <c r="J19" s="17"/>
      <c r="K19" s="72"/>
      <c r="L19" s="17"/>
      <c r="M19" s="72"/>
    </row>
    <row r="20" spans="1:13" s="3" customFormat="1" ht="28.5" customHeight="1">
      <c r="A20" s="35"/>
      <c r="B20" s="36"/>
      <c r="C20" s="36"/>
      <c r="D20" s="37"/>
      <c r="E20" s="29"/>
      <c r="F20" s="38"/>
      <c r="G20" s="39"/>
      <c r="H20" s="40"/>
      <c r="I20" s="8"/>
      <c r="J20" s="8"/>
      <c r="K20" s="8"/>
      <c r="L20" s="8"/>
    </row>
    <row r="21" spans="1:13" s="3" customFormat="1" ht="33" customHeight="1">
      <c r="A21" s="90">
        <v>5</v>
      </c>
      <c r="B21" s="75" t="s">
        <v>38</v>
      </c>
      <c r="C21" s="75" t="s">
        <v>33</v>
      </c>
      <c r="D21" s="77" t="s">
        <v>39</v>
      </c>
      <c r="E21" s="92" t="s">
        <v>43</v>
      </c>
      <c r="F21" s="73" t="s">
        <v>24</v>
      </c>
      <c r="G21" s="79">
        <v>1</v>
      </c>
      <c r="H21" s="33" t="s">
        <v>44</v>
      </c>
      <c r="I21" s="72">
        <f>AVERAGE('030151'!AE22:AE23,'030152'!AE22:AE23,'030153'!AE22:AE23,'030154'!AE22:AE23,'030155'!AE22:AE23,'030156'!AE22:AE23,'030157'!AE22:AE23)</f>
        <v>1</v>
      </c>
      <c r="J21" s="17"/>
      <c r="K21" s="72">
        <f>AVERAGE('030251'!AE22:AE23,'030252'!AE22:AE23)</f>
        <v>1</v>
      </c>
      <c r="L21" s="17"/>
      <c r="M21" s="72">
        <f>AVERAGE(I21,K21)</f>
        <v>1</v>
      </c>
    </row>
    <row r="22" spans="1:13" s="4" customFormat="1" ht="46.5" customHeight="1">
      <c r="A22" s="91"/>
      <c r="B22" s="76"/>
      <c r="C22" s="76"/>
      <c r="D22" s="78"/>
      <c r="E22" s="93"/>
      <c r="F22" s="74"/>
      <c r="G22" s="80"/>
      <c r="H22" s="33" t="s">
        <v>45</v>
      </c>
      <c r="I22" s="72"/>
      <c r="J22" s="17"/>
      <c r="K22" s="72"/>
      <c r="L22" s="17"/>
      <c r="M22" s="72"/>
    </row>
    <row r="23" spans="1:13" s="4" customFormat="1" ht="22.9">
      <c r="A23" s="108"/>
      <c r="B23" s="109"/>
      <c r="C23" s="109"/>
      <c r="D23" s="109"/>
      <c r="E23" s="109"/>
      <c r="F23" s="109"/>
      <c r="G23" s="109"/>
      <c r="H23" s="109"/>
      <c r="I23" s="15"/>
      <c r="J23" s="15"/>
    </row>
    <row r="24" spans="1:13" ht="33" customHeight="1">
      <c r="A24" s="106">
        <v>6</v>
      </c>
      <c r="B24" s="75" t="s">
        <v>46</v>
      </c>
      <c r="C24" s="75" t="s">
        <v>28</v>
      </c>
      <c r="D24" s="77" t="s">
        <v>47</v>
      </c>
      <c r="E24" s="92" t="s">
        <v>48</v>
      </c>
      <c r="F24" s="83" t="s">
        <v>24</v>
      </c>
      <c r="G24" s="79">
        <v>0.9</v>
      </c>
      <c r="H24" s="33" t="s">
        <v>49</v>
      </c>
      <c r="I24" s="72">
        <f>AVERAGE('030151'!AE25:AE26,'030152'!AE25:AE26,'030153'!AE25:AE26,'030154'!AE25:AE26,'030155'!AE25:AE26,'030156'!AE25:AE26,'030157'!AE25:AE26)</f>
        <v>0.99943400498075619</v>
      </c>
      <c r="J24" s="17"/>
      <c r="K24" s="72">
        <f>AVERAGE('030251'!AE25:AE26,'030252'!AE25:AE26)</f>
        <v>1</v>
      </c>
      <c r="L24" s="17"/>
      <c r="M24" s="72">
        <f>AVERAGE(I24,K24)</f>
        <v>0.99971700249037809</v>
      </c>
    </row>
    <row r="25" spans="1:13" ht="45.75" customHeight="1">
      <c r="A25" s="107"/>
      <c r="B25" s="76"/>
      <c r="C25" s="76"/>
      <c r="D25" s="78"/>
      <c r="E25" s="93"/>
      <c r="F25" s="84"/>
      <c r="G25" s="80"/>
      <c r="H25" s="33" t="s">
        <v>50</v>
      </c>
      <c r="I25" s="72"/>
      <c r="J25" s="17"/>
      <c r="K25" s="72"/>
      <c r="L25" s="17"/>
      <c r="M25" s="72"/>
    </row>
    <row r="26" spans="1:13" ht="30" customHeight="1">
      <c r="A26" s="104"/>
      <c r="B26" s="105"/>
      <c r="C26" s="105"/>
      <c r="D26" s="105"/>
      <c r="E26" s="105"/>
      <c r="F26" s="105"/>
      <c r="G26" s="105"/>
      <c r="H26" s="105"/>
    </row>
  </sheetData>
  <mergeCells count="76">
    <mergeCell ref="M21:M22"/>
    <mergeCell ref="A23:H23"/>
    <mergeCell ref="M24:M25"/>
    <mergeCell ref="F24:F25"/>
    <mergeCell ref="G24:G25"/>
    <mergeCell ref="D21:D22"/>
    <mergeCell ref="E21:E22"/>
    <mergeCell ref="F21:F22"/>
    <mergeCell ref="G21:G22"/>
    <mergeCell ref="A21:A22"/>
    <mergeCell ref="B21:B22"/>
    <mergeCell ref="I21:I22"/>
    <mergeCell ref="K21:K22"/>
    <mergeCell ref="C21:C22"/>
    <mergeCell ref="A26:H26"/>
    <mergeCell ref="I24:I25"/>
    <mergeCell ref="K24:K25"/>
    <mergeCell ref="A24:A25"/>
    <mergeCell ref="B24:B25"/>
    <mergeCell ref="C24:C25"/>
    <mergeCell ref="D24:D25"/>
    <mergeCell ref="E24:E25"/>
    <mergeCell ref="I9:I10"/>
    <mergeCell ref="I12:I13"/>
    <mergeCell ref="E12:E13"/>
    <mergeCell ref="A11:H11"/>
    <mergeCell ref="A12:A13"/>
    <mergeCell ref="D9:D10"/>
    <mergeCell ref="K18:K19"/>
    <mergeCell ref="K9:K10"/>
    <mergeCell ref="A4:M4"/>
    <mergeCell ref="A6:A8"/>
    <mergeCell ref="A5:M5"/>
    <mergeCell ref="M9:M10"/>
    <mergeCell ref="K6:K7"/>
    <mergeCell ref="E9:E10"/>
    <mergeCell ref="F9:F10"/>
    <mergeCell ref="B6:H6"/>
    <mergeCell ref="B9:B10"/>
    <mergeCell ref="G9:G10"/>
    <mergeCell ref="K12:K13"/>
    <mergeCell ref="B7:D7"/>
    <mergeCell ref="E7:H7"/>
    <mergeCell ref="C9:C10"/>
    <mergeCell ref="J2:K2"/>
    <mergeCell ref="F2:I2"/>
    <mergeCell ref="I15:I16"/>
    <mergeCell ref="A17:H17"/>
    <mergeCell ref="A18:A19"/>
    <mergeCell ref="I18:I19"/>
    <mergeCell ref="G15:G16"/>
    <mergeCell ref="A15:A16"/>
    <mergeCell ref="B15:B16"/>
    <mergeCell ref="F15:F16"/>
    <mergeCell ref="B18:B19"/>
    <mergeCell ref="D18:D19"/>
    <mergeCell ref="E18:E19"/>
    <mergeCell ref="G18:G19"/>
    <mergeCell ref="A9:A10"/>
    <mergeCell ref="I6:I7"/>
    <mergeCell ref="A1:M1"/>
    <mergeCell ref="M12:M13"/>
    <mergeCell ref="M15:M16"/>
    <mergeCell ref="M18:M19"/>
    <mergeCell ref="F18:F19"/>
    <mergeCell ref="B12:B13"/>
    <mergeCell ref="D12:D13"/>
    <mergeCell ref="C12:C13"/>
    <mergeCell ref="G12:G13"/>
    <mergeCell ref="D15:D16"/>
    <mergeCell ref="E15:E16"/>
    <mergeCell ref="F12:F13"/>
    <mergeCell ref="C15:C16"/>
    <mergeCell ref="K15:K16"/>
    <mergeCell ref="C18:C19"/>
    <mergeCell ref="M6:M7"/>
  </mergeCells>
  <conditionalFormatting sqref="I9:J22">
    <cfRule type="dataBar" priority="1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{5EC15DF9-54FB-4FED-A908-0D1A7E1FC0B8}</x14:id>
        </ext>
      </extLst>
    </cfRule>
  </conditionalFormatting>
  <conditionalFormatting sqref="K9:L22">
    <cfRule type="dataBar" priority="1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{24701D79-D03A-46AC-B88B-0DB1B44C5051}</x14:id>
        </ext>
      </extLst>
    </cfRule>
  </conditionalFormatting>
  <conditionalFormatting sqref="M9:M10">
    <cfRule type="dataBar" priority="1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{1B1F86B3-8CA4-40B3-8BFA-3ACC9DF3718C}</x14:id>
        </ext>
      </extLst>
    </cfRule>
  </conditionalFormatting>
  <conditionalFormatting sqref="M9:M10">
    <cfRule type="dataBar" priority="1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{830549AB-A344-4D30-85E2-CAA507113CAD}</x14:id>
        </ext>
      </extLst>
    </cfRule>
  </conditionalFormatting>
  <conditionalFormatting sqref="K9:K10">
    <cfRule type="dataBar" priority="9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{8C0DF1C2-74F3-41EA-B8E5-FE52EFD39CF8}</x14:id>
        </ext>
      </extLst>
    </cfRule>
  </conditionalFormatting>
  <conditionalFormatting sqref="I11:L11 I17:L17 I14:L14 I20:L20">
    <cfRule type="dataBar" priority="40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{DDA11D83-AEE3-4A5C-BB65-F3C88DB7EADE}</x14:id>
        </ext>
      </extLst>
    </cfRule>
  </conditionalFormatting>
  <conditionalFormatting sqref="I9:L10">
    <cfRule type="dataBar" priority="40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{1DABA211-F9E3-4E77-8709-DF86FAD7C9EE}</x14:id>
        </ext>
      </extLst>
    </cfRule>
  </conditionalFormatting>
  <conditionalFormatting sqref="I9:J23 K9:L22">
    <cfRule type="dataBar" priority="40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{A1D2A8DA-0DF5-44A4-8191-DD37E251674B}</x14:id>
        </ext>
      </extLst>
    </cfRule>
  </conditionalFormatting>
  <conditionalFormatting sqref="I12:I13">
    <cfRule type="dataBar" priority="6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{CC87ECF4-2233-3348-B1C9-6BB410097853}</x14:id>
        </ext>
      </extLst>
    </cfRule>
  </conditionalFormatting>
  <conditionalFormatting sqref="I15:I16">
    <cfRule type="dataBar" priority="6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{25E77ABE-685E-304F-8C07-7AD3E0B2005F}</x14:id>
        </ext>
      </extLst>
    </cfRule>
  </conditionalFormatting>
  <conditionalFormatting sqref="I18:I19">
    <cfRule type="dataBar" priority="6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{68FE6A5B-D8D5-EE48-B213-02B6BD523DC5}</x14:id>
        </ext>
      </extLst>
    </cfRule>
  </conditionalFormatting>
  <conditionalFormatting sqref="I21:I22">
    <cfRule type="dataBar" priority="6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{D4AE0C45-E7D0-EC4A-A091-A3A88A0EC0F5}</x14:id>
        </ext>
      </extLst>
    </cfRule>
  </conditionalFormatting>
  <conditionalFormatting sqref="K12:K13">
    <cfRule type="dataBar" priority="6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{18B40D67-9828-124A-A210-BDB98B390B97}</x14:id>
        </ext>
      </extLst>
    </cfRule>
  </conditionalFormatting>
  <conditionalFormatting sqref="K12:K13">
    <cfRule type="dataBar" priority="6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{96C7BB22-1AA2-1B41-A8DB-F4913EF06AF8}</x14:id>
        </ext>
      </extLst>
    </cfRule>
  </conditionalFormatting>
  <conditionalFormatting sqref="K15:K16">
    <cfRule type="dataBar" priority="5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{6B019070-10CD-2744-B7D6-449CEEEF90C1}</x14:id>
        </ext>
      </extLst>
    </cfRule>
  </conditionalFormatting>
  <conditionalFormatting sqref="K15:K16">
    <cfRule type="dataBar" priority="6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{D87B1DDB-B836-9546-B4C2-B644749463D9}</x14:id>
        </ext>
      </extLst>
    </cfRule>
  </conditionalFormatting>
  <conditionalFormatting sqref="K18:K19">
    <cfRule type="dataBar" priority="5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{F445EE05-AF32-0140-B602-177A7DB29507}</x14:id>
        </ext>
      </extLst>
    </cfRule>
  </conditionalFormatting>
  <conditionalFormatting sqref="K18:K19">
    <cfRule type="dataBar" priority="5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{FA92BA01-E34E-914D-A985-20D1630BC783}</x14:id>
        </ext>
      </extLst>
    </cfRule>
  </conditionalFormatting>
  <conditionalFormatting sqref="K21:K22">
    <cfRule type="dataBar" priority="5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{75F396FB-A801-124B-BD82-CD61B0B6EE94}</x14:id>
        </ext>
      </extLst>
    </cfRule>
  </conditionalFormatting>
  <conditionalFormatting sqref="K21:K22">
    <cfRule type="dataBar" priority="5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{3E7CB034-AD5D-2E44-B2BA-CE928060A1E2}</x14:id>
        </ext>
      </extLst>
    </cfRule>
  </conditionalFormatting>
  <conditionalFormatting sqref="M12:M13">
    <cfRule type="dataBar" priority="5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{74FAD781-2473-5048-A693-2DED254C4D9B}</x14:id>
        </ext>
      </extLst>
    </cfRule>
  </conditionalFormatting>
  <conditionalFormatting sqref="M12:M13">
    <cfRule type="dataBar" priority="5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{BBC8FC8C-A7B6-8845-99FD-B3499918AB18}</x14:id>
        </ext>
      </extLst>
    </cfRule>
  </conditionalFormatting>
  <conditionalFormatting sqref="M15:M16">
    <cfRule type="dataBar" priority="5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{16B44793-0094-244B-9004-A4B100C7984A}</x14:id>
        </ext>
      </extLst>
    </cfRule>
  </conditionalFormatting>
  <conditionalFormatting sqref="M15:M16">
    <cfRule type="dataBar" priority="5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{374F699E-9A81-4E4C-95E2-0C56CB412FEF}</x14:id>
        </ext>
      </extLst>
    </cfRule>
  </conditionalFormatting>
  <conditionalFormatting sqref="M18:M19">
    <cfRule type="dataBar" priority="5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{1A4F790E-28C4-7B4F-B802-8AAE7B8B11EE}</x14:id>
        </ext>
      </extLst>
    </cfRule>
  </conditionalFormatting>
  <conditionalFormatting sqref="M18:M19">
    <cfRule type="dataBar" priority="4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{FB4F9FDE-EFA0-B14A-9901-47F7E4B25FA2}</x14:id>
        </ext>
      </extLst>
    </cfRule>
  </conditionalFormatting>
  <conditionalFormatting sqref="M21:M22">
    <cfRule type="dataBar" priority="4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{E3775F8A-A478-0E43-8AB7-BB7347591B0D}</x14:id>
        </ext>
      </extLst>
    </cfRule>
  </conditionalFormatting>
  <conditionalFormatting sqref="M21:M22">
    <cfRule type="dataBar" priority="4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{765EFA67-54F0-0E4C-996C-F6D9B22AB9D6}</x14:id>
        </ext>
      </extLst>
    </cfRule>
  </conditionalFormatting>
  <conditionalFormatting sqref="J24:J25">
    <cfRule type="dataBar" priority="4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{4A75CAEE-4C03-4FCA-8E1D-E0A333CB17E2}</x14:id>
        </ext>
      </extLst>
    </cfRule>
  </conditionalFormatting>
  <conditionalFormatting sqref="L24:L25">
    <cfRule type="dataBar" priority="4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{4192FD51-2A3B-40D6-9BD0-8A4D91EF136D}</x14:id>
        </ext>
      </extLst>
    </cfRule>
  </conditionalFormatting>
  <conditionalFormatting sqref="J24:J25 L24:L25">
    <cfRule type="dataBar" priority="4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{10FF46B0-54FB-4D0D-B4E7-552B73BBB582}</x14:id>
        </ext>
      </extLst>
    </cfRule>
  </conditionalFormatting>
  <conditionalFormatting sqref="M24:M25">
    <cfRule type="dataBar" priority="4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{2AB04B48-E2A4-449E-BEDC-282910B6696D}</x14:id>
        </ext>
      </extLst>
    </cfRule>
  </conditionalFormatting>
  <conditionalFormatting sqref="M24:M25">
    <cfRule type="dataBar" priority="3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{CF0B22C0-8E06-4022-81A0-A02ED01A7D66}</x14:id>
        </ext>
      </extLst>
    </cfRule>
  </conditionalFormatting>
  <conditionalFormatting sqref="I12:I13">
    <cfRule type="dataBar" priority="3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{6ED82756-0FCC-456D-9138-4B054374F4AA}</x14:id>
        </ext>
      </extLst>
    </cfRule>
  </conditionalFormatting>
  <conditionalFormatting sqref="I15:I16">
    <cfRule type="dataBar" priority="3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{23AC6C75-608F-4AC4-9F89-01204CE2E4C0}</x14:id>
        </ext>
      </extLst>
    </cfRule>
  </conditionalFormatting>
  <conditionalFormatting sqref="I18:I19">
    <cfRule type="dataBar" priority="3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{C56201D7-7D99-4FC5-B82F-ED7508D1D9A7}</x14:id>
        </ext>
      </extLst>
    </cfRule>
  </conditionalFormatting>
  <conditionalFormatting sqref="I21:I22">
    <cfRule type="dataBar" priority="3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{CB9A8E64-8906-4D22-B7B5-8C251A47C3B2}</x14:id>
        </ext>
      </extLst>
    </cfRule>
  </conditionalFormatting>
  <conditionalFormatting sqref="K12:K13">
    <cfRule type="dataBar" priority="3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{FD87D8AD-86E7-4D80-833A-8DD59FEB3448}</x14:id>
        </ext>
      </extLst>
    </cfRule>
  </conditionalFormatting>
  <conditionalFormatting sqref="K12:K13">
    <cfRule type="dataBar" priority="3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{F4B2F7D3-0348-427E-AFA1-2F7FF65D5E99}</x14:id>
        </ext>
      </extLst>
    </cfRule>
  </conditionalFormatting>
  <conditionalFormatting sqref="K15:K16">
    <cfRule type="dataBar" priority="2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{3A657538-CB75-4F8E-AE3B-4595A1F9E878}</x14:id>
        </ext>
      </extLst>
    </cfRule>
  </conditionalFormatting>
  <conditionalFormatting sqref="K15:K16">
    <cfRule type="dataBar" priority="2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{CF48999B-3D6D-4FA7-952F-BC60BCB5577A}</x14:id>
        </ext>
      </extLst>
    </cfRule>
  </conditionalFormatting>
  <conditionalFormatting sqref="K18:K19">
    <cfRule type="dataBar" priority="2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{FCFCE537-7DF7-48F7-89CD-FCD5712D8363}</x14:id>
        </ext>
      </extLst>
    </cfRule>
  </conditionalFormatting>
  <conditionalFormatting sqref="K18:K19">
    <cfRule type="dataBar" priority="2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{F26494C5-C303-4BF7-8572-AD24ABEC1016}</x14:id>
        </ext>
      </extLst>
    </cfRule>
  </conditionalFormatting>
  <conditionalFormatting sqref="K21:K22">
    <cfRule type="dataBar" priority="2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{799F9A21-6462-49B4-8954-DE74D1C27D4F}</x14:id>
        </ext>
      </extLst>
    </cfRule>
  </conditionalFormatting>
  <conditionalFormatting sqref="K21:K22">
    <cfRule type="dataBar" priority="2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{C03739BD-6405-47B9-8DC2-20D7739A7491}</x14:id>
        </ext>
      </extLst>
    </cfRule>
  </conditionalFormatting>
  <conditionalFormatting sqref="I12:I13">
    <cfRule type="dataBar" priority="1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{63A4C43D-491E-4E86-BDE1-5999A60B19D9}</x14:id>
        </ext>
      </extLst>
    </cfRule>
  </conditionalFormatting>
  <conditionalFormatting sqref="I15:I16">
    <cfRule type="dataBar" priority="1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{841601DF-A7FB-4CA7-B590-AA1B467A7E04}</x14:id>
        </ext>
      </extLst>
    </cfRule>
  </conditionalFormatting>
  <conditionalFormatting sqref="I18:I19">
    <cfRule type="dataBar" priority="1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{C1B83AB5-7AE9-41C2-BB7C-713A676696D2}</x14:id>
        </ext>
      </extLst>
    </cfRule>
  </conditionalFormatting>
  <conditionalFormatting sqref="I21:I22">
    <cfRule type="dataBar" priority="1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{20EEDF3C-BC8F-43BB-AE0D-59C3A630E13D}</x14:id>
        </ext>
      </extLst>
    </cfRule>
  </conditionalFormatting>
  <conditionalFormatting sqref="I24:I25">
    <cfRule type="dataBar" priority="1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{F8228F10-73EB-4935-9C6B-FF280AA9B1F7}</x14:id>
        </ext>
      </extLst>
    </cfRule>
  </conditionalFormatting>
  <conditionalFormatting sqref="I24:I25">
    <cfRule type="dataBar" priority="1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{A0160E61-0ABB-4439-B93B-F53C4F4FE0ED}</x14:id>
        </ext>
      </extLst>
    </cfRule>
  </conditionalFormatting>
  <conditionalFormatting sqref="I24:I25">
    <cfRule type="dataBar" priority="1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{EA51D7DB-1888-4F0C-8318-858616DCA996}</x14:id>
        </ext>
      </extLst>
    </cfRule>
  </conditionalFormatting>
  <conditionalFormatting sqref="K12:K13">
    <cfRule type="dataBar" priority="1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{2CD1FB79-FE22-4A28-9F27-7FF497B410BE}</x14:id>
        </ext>
      </extLst>
    </cfRule>
  </conditionalFormatting>
  <conditionalFormatting sqref="K12:K13">
    <cfRule type="dataBar" priority="1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{48431840-5E38-41E3-9349-DEDFE3DD0227}</x14:id>
        </ext>
      </extLst>
    </cfRule>
  </conditionalFormatting>
  <conditionalFormatting sqref="K15:K16">
    <cfRule type="dataBar" priority="9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{68D93535-D12A-48D5-A256-819DDDF09D55}</x14:id>
        </ext>
      </extLst>
    </cfRule>
  </conditionalFormatting>
  <conditionalFormatting sqref="K15:K16">
    <cfRule type="dataBar" priority="10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{C8EE1F40-E82C-4D13-BE7F-E490FEAD2E64}</x14:id>
        </ext>
      </extLst>
    </cfRule>
  </conditionalFormatting>
  <conditionalFormatting sqref="K18:K19">
    <cfRule type="dataBar" priority="7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{6D8BD1C6-2C20-4521-AED9-42E644241896}</x14:id>
        </ext>
      </extLst>
    </cfRule>
  </conditionalFormatting>
  <conditionalFormatting sqref="K18:K19">
    <cfRule type="dataBar" priority="8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{7170555E-8CE6-483E-8D65-9B26010073D3}</x14:id>
        </ext>
      </extLst>
    </cfRule>
  </conditionalFormatting>
  <conditionalFormatting sqref="K21:K22">
    <cfRule type="dataBar" priority="5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{0D9FCF74-B07D-4DE6-ADD7-33043E2425E5}</x14:id>
        </ext>
      </extLst>
    </cfRule>
  </conditionalFormatting>
  <conditionalFormatting sqref="K21:K22">
    <cfRule type="dataBar" priority="6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{1EBCF41B-A7BB-4763-939D-B76F791C802A}</x14:id>
        </ext>
      </extLst>
    </cfRule>
  </conditionalFormatting>
  <conditionalFormatting sqref="K24:K25">
    <cfRule type="dataBar" priority="2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{467E483D-86AB-408F-98C3-7253D9216E8C}</x14:id>
        </ext>
      </extLst>
    </cfRule>
  </conditionalFormatting>
  <conditionalFormatting sqref="K24:K25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{2BA1A90D-EA31-4FDE-AB68-DCB4B3F46F99}</x14:id>
        </ext>
      </extLst>
    </cfRule>
  </conditionalFormatting>
  <conditionalFormatting sqref="K24:K25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{81A1F21A-5C1B-4C3C-B023-B1F9F395B4D3}</x14:id>
        </ext>
      </extLst>
    </cfRule>
  </conditionalFormatting>
  <conditionalFormatting sqref="K24:K25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{177A4D4D-E670-4557-831C-C92A71638ADA}</x14:id>
        </ext>
      </extLst>
    </cfRule>
  </conditionalFormatting>
  <dataValidations disablePrompts="1" count="1">
    <dataValidation showDropDown="1" showInputMessage="1" showErrorMessage="1" sqref="G24 G12 G15 G9 G18 G21" xr:uid="{81824287-CE9B-40BC-840B-B53E72C79D51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6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EC15DF9-54FB-4FED-A908-0D1A7E1FC0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I9:J22</xm:sqref>
        </x14:conditionalFormatting>
        <x14:conditionalFormatting xmlns:xm="http://schemas.microsoft.com/office/excel/2006/main">
          <x14:cfRule type="dataBar" id="{24701D79-D03A-46AC-B88B-0DB1B44C50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K9:L22</xm:sqref>
        </x14:conditionalFormatting>
        <x14:conditionalFormatting xmlns:xm="http://schemas.microsoft.com/office/excel/2006/main">
          <x14:cfRule type="dataBar" id="{1B1F86B3-8CA4-40B3-8BFA-3ACC9DF371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830549AB-A344-4D30-85E2-CAA507113C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M9:M10</xm:sqref>
        </x14:conditionalFormatting>
        <x14:conditionalFormatting xmlns:xm="http://schemas.microsoft.com/office/excel/2006/main">
          <x14:cfRule type="dataBar" id="{8C0DF1C2-74F3-41EA-B8E5-FE52EFD39C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K9:K10</xm:sqref>
        </x14:conditionalFormatting>
        <x14:conditionalFormatting xmlns:xm="http://schemas.microsoft.com/office/excel/2006/main">
          <x14:cfRule type="dataBar" id="{DDA11D83-AEE3-4A5C-BB65-F3C88DB7E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I11:L11 I17:L17 I14:L14 I20:L20</xm:sqref>
        </x14:conditionalFormatting>
        <x14:conditionalFormatting xmlns:xm="http://schemas.microsoft.com/office/excel/2006/main">
          <x14:cfRule type="dataBar" id="{1DABA211-F9E3-4E77-8709-DF86FAD7C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I9:L10</xm:sqref>
        </x14:conditionalFormatting>
        <x14:conditionalFormatting xmlns:xm="http://schemas.microsoft.com/office/excel/2006/main">
          <x14:cfRule type="dataBar" id="{A1D2A8DA-0DF5-44A4-8191-DD37E25167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I9:J23 K9:L22</xm:sqref>
        </x14:conditionalFormatting>
        <x14:conditionalFormatting xmlns:xm="http://schemas.microsoft.com/office/excel/2006/main">
          <x14:cfRule type="dataBar" id="{CC87ECF4-2233-3348-B1C9-6BB4100978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25E77ABE-685E-304F-8C07-7AD3E0B200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68FE6A5B-D8D5-EE48-B213-02B6BD523D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D4AE0C45-E7D0-EC4A-A091-A3A88A0EC0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18B40D67-9828-124A-A210-BDB98B390B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96C7BB22-1AA2-1B41-A8DB-F4913EF06A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6B019070-10CD-2744-B7D6-449CEEEF90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D87B1DDB-B836-9546-B4C2-B644749463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445EE05-AF32-0140-B602-177A7DB295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A92BA01-E34E-914D-A985-20D1630BC7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75F396FB-A801-124B-BD82-CD61B0B6EE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3E7CB034-AD5D-2E44-B2BA-CE928060A1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74FAD781-2473-5048-A693-2DED254C4D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BBC8FC8C-A7B6-8845-99FD-B3499918AB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M12:M13</xm:sqref>
        </x14:conditionalFormatting>
        <x14:conditionalFormatting xmlns:xm="http://schemas.microsoft.com/office/excel/2006/main">
          <x14:cfRule type="dataBar" id="{16B44793-0094-244B-9004-A4B100C798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374F699E-9A81-4E4C-95E2-0C56CB41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M15:M16</xm:sqref>
        </x14:conditionalFormatting>
        <x14:conditionalFormatting xmlns:xm="http://schemas.microsoft.com/office/excel/2006/main">
          <x14:cfRule type="dataBar" id="{1A4F790E-28C4-7B4F-B802-8AAE7B8B1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FB4F9FDE-EFA0-B14A-9901-47F7E4B25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M18:M19</xm:sqref>
        </x14:conditionalFormatting>
        <x14:conditionalFormatting xmlns:xm="http://schemas.microsoft.com/office/excel/2006/main">
          <x14:cfRule type="dataBar" id="{E3775F8A-A478-0E43-8AB7-BB7347591B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765EFA67-54F0-0E4C-996C-F6D9B22A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M21:M22</xm:sqref>
        </x14:conditionalFormatting>
        <x14:conditionalFormatting xmlns:xm="http://schemas.microsoft.com/office/excel/2006/main">
          <x14:cfRule type="dataBar" id="{4A75CAEE-4C03-4FCA-8E1D-E0A333CB17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</xm:sqref>
        </x14:conditionalFormatting>
        <x14:conditionalFormatting xmlns:xm="http://schemas.microsoft.com/office/excel/2006/main">
          <x14:cfRule type="dataBar" id="{4192FD51-2A3B-40D6-9BD0-8A4D91EF1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L24:L25</xm:sqref>
        </x14:conditionalFormatting>
        <x14:conditionalFormatting xmlns:xm="http://schemas.microsoft.com/office/excel/2006/main">
          <x14:cfRule type="dataBar" id="{10FF46B0-54FB-4D0D-B4E7-552B73BBB5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J24:J25 L24:L25</xm:sqref>
        </x14:conditionalFormatting>
        <x14:conditionalFormatting xmlns:xm="http://schemas.microsoft.com/office/excel/2006/main">
          <x14:cfRule type="dataBar" id="{2AB04B48-E2A4-449E-BEDC-282910B66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  <x14:conditionalFormatting xmlns:xm="http://schemas.microsoft.com/office/excel/2006/main">
          <x14:cfRule type="dataBar" id="{CF0B22C0-8E06-4022-81A0-A02ED01A7D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M24:M25</xm:sqref>
        </x14:conditionalFormatting>
        <x14:conditionalFormatting xmlns:xm="http://schemas.microsoft.com/office/excel/2006/main">
          <x14:cfRule type="dataBar" id="{6ED82756-0FCC-456D-9138-4B054374F4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23AC6C75-608F-4AC4-9F89-01204CE2E4C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C56201D7-7D99-4FC5-B82F-ED7508D1D9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CB9A8E64-8906-4D22-B7B5-8C251A47C3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FD87D8AD-86E7-4D80-833A-8DD59FEB34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F4B2F7D3-0348-427E-AFA1-2F7FF65D5E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3A657538-CB75-4F8E-AE3B-4595A1F9E8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CF48999B-3D6D-4FA7-952F-BC60BCB557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FCFCE537-7DF7-48F7-89CD-FCD5712D8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F26494C5-C303-4BF7-8572-AD24ABEC1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799F9A21-6462-49B4-8954-DE74D1C27D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C03739BD-6405-47B9-8DC2-20D7739A74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63A4C43D-491E-4E86-BDE1-5999A60B1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I12:I13</xm:sqref>
        </x14:conditionalFormatting>
        <x14:conditionalFormatting xmlns:xm="http://schemas.microsoft.com/office/excel/2006/main">
          <x14:cfRule type="dataBar" id="{841601DF-A7FB-4CA7-B590-AA1B467A7E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I15:I16</xm:sqref>
        </x14:conditionalFormatting>
        <x14:conditionalFormatting xmlns:xm="http://schemas.microsoft.com/office/excel/2006/main">
          <x14:cfRule type="dataBar" id="{C1B83AB5-7AE9-41C2-BB7C-713A676696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I18:I19</xm:sqref>
        </x14:conditionalFormatting>
        <x14:conditionalFormatting xmlns:xm="http://schemas.microsoft.com/office/excel/2006/main">
          <x14:cfRule type="dataBar" id="{20EEDF3C-BC8F-43BB-AE0D-59C3A630E1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I21:I22</xm:sqref>
        </x14:conditionalFormatting>
        <x14:conditionalFormatting xmlns:xm="http://schemas.microsoft.com/office/excel/2006/main">
          <x14:cfRule type="dataBar" id="{F8228F10-73EB-4935-9C6B-FF280AA9B1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A0160E61-0ABB-4439-B93B-F53C4F4FE0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EA51D7DB-1888-4F0C-8318-858616DCA9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I24:I25</xm:sqref>
        </x14:conditionalFormatting>
        <x14:conditionalFormatting xmlns:xm="http://schemas.microsoft.com/office/excel/2006/main">
          <x14:cfRule type="dataBar" id="{2CD1FB79-FE22-4A28-9F27-7FF497B410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48431840-5E38-41E3-9349-DEDFE3DD02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K12:K13</xm:sqref>
        </x14:conditionalFormatting>
        <x14:conditionalFormatting xmlns:xm="http://schemas.microsoft.com/office/excel/2006/main">
          <x14:cfRule type="dataBar" id="{68D93535-D12A-48D5-A256-819DDDF09D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C8EE1F40-E82C-4D13-BE7F-E490FEAD2E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K15:K16</xm:sqref>
        </x14:conditionalFormatting>
        <x14:conditionalFormatting xmlns:xm="http://schemas.microsoft.com/office/excel/2006/main">
          <x14:cfRule type="dataBar" id="{6D8BD1C6-2C20-4521-AED9-42E6442418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7170555E-8CE6-483E-8D65-9B26010073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K18:K19</xm:sqref>
        </x14:conditionalFormatting>
        <x14:conditionalFormatting xmlns:xm="http://schemas.microsoft.com/office/excel/2006/main">
          <x14:cfRule type="dataBar" id="{0D9FCF74-B07D-4DE6-ADD7-33043E2425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1EBCF41B-A7BB-4763-939D-B76F791C80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K21:K22</xm:sqref>
        </x14:conditionalFormatting>
        <x14:conditionalFormatting xmlns:xm="http://schemas.microsoft.com/office/excel/2006/main">
          <x14:cfRule type="dataBar" id="{467E483D-86AB-408F-98C3-7253D9216E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2BA1A90D-EA31-4FDE-AB68-DCB4B3F46F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81A1F21A-5C1B-4C3C-B023-B1F9F395B4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  <x14:conditionalFormatting xmlns:xm="http://schemas.microsoft.com/office/excel/2006/main">
          <x14:cfRule type="dataBar" id="{177A4D4D-E670-4557-831C-C92A71638A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K24:K25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AQ37"/>
  <sheetViews>
    <sheetView showGridLines="0" topLeftCell="C33" zoomScale="85" zoomScaleNormal="85" workbookViewId="0">
      <selection activeCell="D41" sqref="D41:D43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2</v>
      </c>
      <c r="F2" s="111" t="s">
        <v>52</v>
      </c>
      <c r="G2" s="111"/>
      <c r="H2" s="23">
        <v>30252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110</v>
      </c>
      <c r="J10" s="26">
        <v>672</v>
      </c>
      <c r="K10" s="26">
        <v>659</v>
      </c>
      <c r="L10" s="26">
        <v>702</v>
      </c>
      <c r="M10" s="26">
        <v>670</v>
      </c>
      <c r="N10" s="26">
        <v>728</v>
      </c>
      <c r="O10" s="26">
        <v>679</v>
      </c>
      <c r="P10" s="26">
        <v>553</v>
      </c>
      <c r="Q10" s="26">
        <v>623</v>
      </c>
      <c r="R10" s="26">
        <v>443</v>
      </c>
      <c r="S10" s="26">
        <v>768</v>
      </c>
      <c r="T10" s="26">
        <v>824</v>
      </c>
      <c r="U10" s="26">
        <v>717</v>
      </c>
      <c r="V10" s="26">
        <v>874</v>
      </c>
      <c r="W10" s="26">
        <v>827</v>
      </c>
      <c r="X10" s="26">
        <v>819</v>
      </c>
      <c r="Y10" s="26">
        <v>834</v>
      </c>
      <c r="Z10" s="26">
        <v>704</v>
      </c>
      <c r="AA10" s="26">
        <v>776</v>
      </c>
      <c r="AB10" s="70">
        <v>1141</v>
      </c>
      <c r="AC10" s="70">
        <v>1459</v>
      </c>
      <c r="AD10" s="26">
        <v>498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110</v>
      </c>
      <c r="J11" s="42">
        <v>672</v>
      </c>
      <c r="K11" s="42">
        <v>659</v>
      </c>
      <c r="L11" s="42">
        <v>702</v>
      </c>
      <c r="M11" s="42">
        <v>670</v>
      </c>
      <c r="N11" s="42">
        <v>728</v>
      </c>
      <c r="O11" s="42">
        <v>679</v>
      </c>
      <c r="P11" s="42">
        <v>553</v>
      </c>
      <c r="Q11" s="42">
        <v>623</v>
      </c>
      <c r="R11" s="42">
        <v>443</v>
      </c>
      <c r="S11" s="42">
        <v>768</v>
      </c>
      <c r="T11" s="42">
        <v>824</v>
      </c>
      <c r="U11" s="42">
        <v>717</v>
      </c>
      <c r="V11" s="42">
        <v>874</v>
      </c>
      <c r="W11" s="42">
        <v>827</v>
      </c>
      <c r="X11" s="42">
        <v>819</v>
      </c>
      <c r="Y11" s="42">
        <v>834</v>
      </c>
      <c r="Z11" s="42">
        <v>704</v>
      </c>
      <c r="AA11" s="42">
        <v>776</v>
      </c>
      <c r="AB11" s="69">
        <v>1141</v>
      </c>
      <c r="AC11" s="69">
        <v>1459</v>
      </c>
      <c r="AD11" s="42">
        <v>498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109</v>
      </c>
      <c r="J13" s="26">
        <v>670</v>
      </c>
      <c r="K13" s="26">
        <v>657</v>
      </c>
      <c r="L13" s="26">
        <v>701</v>
      </c>
      <c r="M13" s="26">
        <v>669</v>
      </c>
      <c r="N13" s="26">
        <v>727</v>
      </c>
      <c r="O13" s="26">
        <v>678</v>
      </c>
      <c r="P13" s="26">
        <v>552</v>
      </c>
      <c r="Q13" s="26">
        <v>622</v>
      </c>
      <c r="R13" s="26">
        <v>442</v>
      </c>
      <c r="S13" s="26">
        <v>767</v>
      </c>
      <c r="T13" s="26">
        <v>820</v>
      </c>
      <c r="U13" s="26">
        <v>717</v>
      </c>
      <c r="V13" s="26">
        <v>872</v>
      </c>
      <c r="W13" s="26">
        <v>823</v>
      </c>
      <c r="X13" s="26">
        <v>817</v>
      </c>
      <c r="Y13" s="26">
        <v>829</v>
      </c>
      <c r="Z13" s="26">
        <v>704</v>
      </c>
      <c r="AA13" s="26">
        <v>773</v>
      </c>
      <c r="AB13" s="70">
        <v>1138</v>
      </c>
      <c r="AC13" s="70">
        <v>1456</v>
      </c>
      <c r="AD13" s="26">
        <v>494</v>
      </c>
      <c r="AE13" s="130">
        <f>IFERROR(SUM(I13:AD13)/SUM(I14:AD14),0)</f>
        <v>0.99732587064676614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110</v>
      </c>
      <c r="J14" s="42">
        <v>672</v>
      </c>
      <c r="K14" s="42">
        <v>659</v>
      </c>
      <c r="L14" s="42">
        <v>702</v>
      </c>
      <c r="M14" s="42">
        <v>670</v>
      </c>
      <c r="N14" s="42">
        <v>728</v>
      </c>
      <c r="O14" s="42">
        <v>679</v>
      </c>
      <c r="P14" s="42">
        <v>553</v>
      </c>
      <c r="Q14" s="42">
        <v>623</v>
      </c>
      <c r="R14" s="42">
        <v>443</v>
      </c>
      <c r="S14" s="42">
        <v>768</v>
      </c>
      <c r="T14" s="42">
        <v>824</v>
      </c>
      <c r="U14" s="42">
        <v>717</v>
      </c>
      <c r="V14" s="42">
        <v>874</v>
      </c>
      <c r="W14" s="42">
        <v>827</v>
      </c>
      <c r="X14" s="42">
        <v>819</v>
      </c>
      <c r="Y14" s="42">
        <v>834</v>
      </c>
      <c r="Z14" s="42">
        <v>704</v>
      </c>
      <c r="AA14" s="42">
        <v>776</v>
      </c>
      <c r="AB14" s="69">
        <v>1141</v>
      </c>
      <c r="AC14" s="69">
        <v>1459</v>
      </c>
      <c r="AD14" s="42">
        <v>498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110</v>
      </c>
      <c r="J16" s="26">
        <v>672</v>
      </c>
      <c r="K16" s="26">
        <v>659</v>
      </c>
      <c r="L16" s="26">
        <v>702</v>
      </c>
      <c r="M16" s="26">
        <v>670</v>
      </c>
      <c r="N16" s="26">
        <v>728</v>
      </c>
      <c r="O16" s="26">
        <v>679</v>
      </c>
      <c r="P16" s="26">
        <v>553</v>
      </c>
      <c r="Q16" s="26">
        <v>623</v>
      </c>
      <c r="R16" s="26">
        <v>443</v>
      </c>
      <c r="S16" s="26">
        <v>768</v>
      </c>
      <c r="T16" s="26">
        <v>824</v>
      </c>
      <c r="U16" s="26">
        <v>717</v>
      </c>
      <c r="V16" s="26">
        <v>874</v>
      </c>
      <c r="W16" s="26">
        <v>827</v>
      </c>
      <c r="X16" s="26">
        <v>819</v>
      </c>
      <c r="Y16" s="26">
        <v>834</v>
      </c>
      <c r="Z16" s="26">
        <v>704</v>
      </c>
      <c r="AA16" s="26">
        <v>776</v>
      </c>
      <c r="AB16" s="26">
        <v>1141</v>
      </c>
      <c r="AC16" s="26">
        <v>1459</v>
      </c>
      <c r="AD16" s="26">
        <v>498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110</v>
      </c>
      <c r="J17" s="42">
        <v>672</v>
      </c>
      <c r="K17" s="42">
        <v>659</v>
      </c>
      <c r="L17" s="42">
        <v>702</v>
      </c>
      <c r="M17" s="42">
        <v>670</v>
      </c>
      <c r="N17" s="42">
        <v>728</v>
      </c>
      <c r="O17" s="42">
        <v>679</v>
      </c>
      <c r="P17" s="42">
        <v>553</v>
      </c>
      <c r="Q17" s="42">
        <v>623</v>
      </c>
      <c r="R17" s="42">
        <v>443</v>
      </c>
      <c r="S17" s="42">
        <v>768</v>
      </c>
      <c r="T17" s="42">
        <v>824</v>
      </c>
      <c r="U17" s="42">
        <v>717</v>
      </c>
      <c r="V17" s="42">
        <v>874</v>
      </c>
      <c r="W17" s="42">
        <v>827</v>
      </c>
      <c r="X17" s="42">
        <v>819</v>
      </c>
      <c r="Y17" s="42">
        <v>834</v>
      </c>
      <c r="Z17" s="42">
        <v>704</v>
      </c>
      <c r="AA17" s="42">
        <v>776</v>
      </c>
      <c r="AB17" s="42">
        <v>1141</v>
      </c>
      <c r="AC17" s="42">
        <v>1459</v>
      </c>
      <c r="AD17" s="42">
        <v>498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740</v>
      </c>
      <c r="K19" s="26">
        <v>662</v>
      </c>
      <c r="L19" s="26">
        <v>642</v>
      </c>
      <c r="M19" s="26">
        <v>689</v>
      </c>
      <c r="N19" s="26">
        <v>731</v>
      </c>
      <c r="O19" s="26">
        <v>665</v>
      </c>
      <c r="P19" s="26">
        <v>556</v>
      </c>
      <c r="Q19" s="26">
        <v>618</v>
      </c>
      <c r="R19" s="26">
        <v>536</v>
      </c>
      <c r="S19" s="26">
        <v>613</v>
      </c>
      <c r="T19" s="26">
        <v>789</v>
      </c>
      <c r="U19" s="26">
        <v>300</v>
      </c>
      <c r="V19" s="26">
        <v>1117</v>
      </c>
      <c r="W19" s="26">
        <v>682</v>
      </c>
      <c r="X19" s="26">
        <v>1002</v>
      </c>
      <c r="Y19" s="26">
        <v>536</v>
      </c>
      <c r="Z19" s="26">
        <v>618</v>
      </c>
      <c r="AA19" s="26">
        <v>640</v>
      </c>
      <c r="AB19" s="26">
        <v>1254</v>
      </c>
      <c r="AC19" s="26">
        <v>963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740</v>
      </c>
      <c r="K20" s="42">
        <v>662</v>
      </c>
      <c r="L20" s="42">
        <v>642</v>
      </c>
      <c r="M20" s="42">
        <v>689</v>
      </c>
      <c r="N20" s="42">
        <v>731</v>
      </c>
      <c r="O20" s="42">
        <v>665</v>
      </c>
      <c r="P20" s="42">
        <v>556</v>
      </c>
      <c r="Q20" s="42">
        <v>618</v>
      </c>
      <c r="R20" s="42">
        <v>536</v>
      </c>
      <c r="S20" s="42">
        <v>613</v>
      </c>
      <c r="T20" s="42">
        <v>789</v>
      </c>
      <c r="U20" s="42">
        <v>300</v>
      </c>
      <c r="V20" s="42">
        <v>1117</v>
      </c>
      <c r="W20" s="42">
        <v>682</v>
      </c>
      <c r="X20" s="42">
        <v>1002</v>
      </c>
      <c r="Y20" s="42">
        <v>536</v>
      </c>
      <c r="Z20" s="42">
        <v>618</v>
      </c>
      <c r="AA20" s="42">
        <v>640</v>
      </c>
      <c r="AB20" s="42">
        <v>1254</v>
      </c>
      <c r="AC20" s="42">
        <v>963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1038</v>
      </c>
      <c r="J22" s="26">
        <v>1131</v>
      </c>
      <c r="K22" s="26">
        <v>1197</v>
      </c>
      <c r="L22" s="26">
        <v>1138</v>
      </c>
      <c r="M22" s="26">
        <v>1139</v>
      </c>
      <c r="N22" s="26">
        <v>1209</v>
      </c>
      <c r="O22" s="26">
        <v>1172</v>
      </c>
      <c r="P22" s="26">
        <v>1152</v>
      </c>
      <c r="Q22" s="26">
        <v>1027</v>
      </c>
      <c r="R22" s="26">
        <v>1197</v>
      </c>
      <c r="S22" s="26">
        <v>1094</v>
      </c>
      <c r="T22" s="26">
        <v>1210</v>
      </c>
      <c r="U22" s="26">
        <v>748</v>
      </c>
      <c r="V22" s="26">
        <v>1133</v>
      </c>
      <c r="W22" s="26">
        <v>937</v>
      </c>
      <c r="X22" s="26">
        <v>1127</v>
      </c>
      <c r="Y22" s="26">
        <v>829</v>
      </c>
      <c r="Z22" s="26">
        <v>639</v>
      </c>
      <c r="AA22" s="26">
        <v>604</v>
      </c>
      <c r="AB22" s="26">
        <v>1110</v>
      </c>
      <c r="AC22" s="26">
        <v>1016</v>
      </c>
      <c r="AD22" s="26">
        <v>812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1038</v>
      </c>
      <c r="J23" s="42">
        <v>1131</v>
      </c>
      <c r="K23" s="42">
        <v>1197</v>
      </c>
      <c r="L23" s="42">
        <v>1138</v>
      </c>
      <c r="M23" s="42">
        <v>1139</v>
      </c>
      <c r="N23" s="42">
        <v>1209</v>
      </c>
      <c r="O23" s="42">
        <v>1172</v>
      </c>
      <c r="P23" s="42">
        <v>1152</v>
      </c>
      <c r="Q23" s="42">
        <v>1027</v>
      </c>
      <c r="R23" s="42">
        <v>1197</v>
      </c>
      <c r="S23" s="42">
        <v>1094</v>
      </c>
      <c r="T23" s="42">
        <v>1210</v>
      </c>
      <c r="U23" s="42">
        <v>748</v>
      </c>
      <c r="V23" s="42">
        <v>1133</v>
      </c>
      <c r="W23" s="42">
        <v>937</v>
      </c>
      <c r="X23" s="42">
        <v>1127</v>
      </c>
      <c r="Y23" s="42">
        <v>829</v>
      </c>
      <c r="Z23" s="42">
        <v>639</v>
      </c>
      <c r="AA23" s="42">
        <v>604</v>
      </c>
      <c r="AB23" s="42">
        <v>1110</v>
      </c>
      <c r="AC23" s="42">
        <v>1016</v>
      </c>
      <c r="AD23" s="42">
        <v>812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120</v>
      </c>
      <c r="J25" s="26">
        <v>647</v>
      </c>
      <c r="K25" s="26">
        <v>571</v>
      </c>
      <c r="L25" s="26">
        <v>701</v>
      </c>
      <c r="M25" s="26">
        <v>687</v>
      </c>
      <c r="N25" s="26">
        <v>655</v>
      </c>
      <c r="O25" s="26">
        <v>702</v>
      </c>
      <c r="P25" s="26">
        <v>576</v>
      </c>
      <c r="Q25" s="26">
        <v>743</v>
      </c>
      <c r="R25" s="26">
        <v>366</v>
      </c>
      <c r="S25" s="26">
        <v>705</v>
      </c>
      <c r="T25" s="26">
        <v>673</v>
      </c>
      <c r="U25" s="26">
        <v>762</v>
      </c>
      <c r="V25" s="26">
        <v>732</v>
      </c>
      <c r="W25" s="26">
        <v>869</v>
      </c>
      <c r="X25" s="26">
        <v>812</v>
      </c>
      <c r="Y25" s="26">
        <v>834</v>
      </c>
      <c r="Z25" s="26">
        <v>808</v>
      </c>
      <c r="AA25" s="26">
        <v>675</v>
      </c>
      <c r="AB25" s="26">
        <v>748</v>
      </c>
      <c r="AC25" s="70">
        <v>1049</v>
      </c>
      <c r="AD25" s="26">
        <v>102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120</v>
      </c>
      <c r="J26" s="42">
        <v>647</v>
      </c>
      <c r="K26" s="42">
        <v>571</v>
      </c>
      <c r="L26" s="42">
        <v>701</v>
      </c>
      <c r="M26" s="42">
        <v>687</v>
      </c>
      <c r="N26" s="42">
        <v>655</v>
      </c>
      <c r="O26" s="42">
        <v>702</v>
      </c>
      <c r="P26" s="42">
        <v>576</v>
      </c>
      <c r="Q26" s="42">
        <v>743</v>
      </c>
      <c r="R26" s="42">
        <v>366</v>
      </c>
      <c r="S26" s="42">
        <v>705</v>
      </c>
      <c r="T26" s="42">
        <v>673</v>
      </c>
      <c r="U26" s="42">
        <v>762</v>
      </c>
      <c r="V26" s="42">
        <v>732</v>
      </c>
      <c r="W26" s="42">
        <v>869</v>
      </c>
      <c r="X26" s="42">
        <v>812</v>
      </c>
      <c r="Y26" s="42">
        <v>834</v>
      </c>
      <c r="Z26" s="42">
        <v>808</v>
      </c>
      <c r="AA26" s="42">
        <v>675</v>
      </c>
      <c r="AB26" s="42">
        <v>748</v>
      </c>
      <c r="AC26" s="42">
        <v>1049</v>
      </c>
      <c r="AD26" s="42">
        <v>102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W2:AE2"/>
    <mergeCell ref="I29:L29"/>
    <mergeCell ref="B34:M34"/>
    <mergeCell ref="B35:G35"/>
    <mergeCell ref="H35:M35"/>
    <mergeCell ref="B8:X8"/>
    <mergeCell ref="A12:AE12"/>
    <mergeCell ref="A10:A11"/>
    <mergeCell ref="B10:B11"/>
    <mergeCell ref="C10:C11"/>
    <mergeCell ref="D10:D11"/>
    <mergeCell ref="E10:E11"/>
    <mergeCell ref="F13:F14"/>
    <mergeCell ref="G13:G14"/>
    <mergeCell ref="AE13:AE14"/>
    <mergeCell ref="A15:AE15"/>
    <mergeCell ref="B36:G37"/>
    <mergeCell ref="H36:M37"/>
    <mergeCell ref="A1:AE1"/>
    <mergeCell ref="F2:G2"/>
    <mergeCell ref="A4:AE4"/>
    <mergeCell ref="A5:AE5"/>
    <mergeCell ref="F10:F11"/>
    <mergeCell ref="G10:G11"/>
    <mergeCell ref="AE10:AE11"/>
    <mergeCell ref="A6:A9"/>
    <mergeCell ref="B6:H6"/>
    <mergeCell ref="I6:X6"/>
    <mergeCell ref="AE6:AE9"/>
    <mergeCell ref="B7:D7"/>
    <mergeCell ref="E7:H7"/>
    <mergeCell ref="I7:X7"/>
    <mergeCell ref="A13:A14"/>
    <mergeCell ref="B13:B14"/>
    <mergeCell ref="C13:C14"/>
    <mergeCell ref="D13:D14"/>
    <mergeCell ref="E13:E14"/>
    <mergeCell ref="F16:F17"/>
    <mergeCell ref="G16:G17"/>
    <mergeCell ref="AE16:AE17"/>
    <mergeCell ref="A18:AE18"/>
    <mergeCell ref="A16:A17"/>
    <mergeCell ref="B16:B17"/>
    <mergeCell ref="C16:C17"/>
    <mergeCell ref="D16:D17"/>
    <mergeCell ref="E16:E17"/>
    <mergeCell ref="E22:E23"/>
    <mergeCell ref="F19:F20"/>
    <mergeCell ref="G19:G20"/>
    <mergeCell ref="AE19:AE20"/>
    <mergeCell ref="A19:A20"/>
    <mergeCell ref="B19:B20"/>
    <mergeCell ref="C19:C20"/>
    <mergeCell ref="D19:D20"/>
    <mergeCell ref="E19:E20"/>
    <mergeCell ref="F22:F23"/>
    <mergeCell ref="G22:G23"/>
    <mergeCell ref="AE22:AE23"/>
    <mergeCell ref="A22:A23"/>
    <mergeCell ref="B22:B23"/>
    <mergeCell ref="C22:C23"/>
    <mergeCell ref="D22:D23"/>
    <mergeCell ref="G25:G26"/>
    <mergeCell ref="AE25:AE26"/>
    <mergeCell ref="A24:AE24"/>
    <mergeCell ref="A25:A26"/>
    <mergeCell ref="B25:B26"/>
    <mergeCell ref="C25:C26"/>
    <mergeCell ref="D25:D26"/>
    <mergeCell ref="E25:E26"/>
    <mergeCell ref="F25:F26"/>
  </mergeCells>
  <conditionalFormatting sqref="AE10">
    <cfRule type="cellIs" dxfId="16" priority="18" operator="greaterThan">
      <formula>95%</formula>
    </cfRule>
    <cfRule type="cellIs" dxfId="15" priority="19" operator="greaterThanOrEqual">
      <formula>90%</formula>
    </cfRule>
    <cfRule type="cellIs" dxfId="14" priority="20" operator="lessThan">
      <formula>89.99%</formula>
    </cfRule>
  </conditionalFormatting>
  <conditionalFormatting sqref="AE13">
    <cfRule type="cellIs" dxfId="13" priority="15" operator="greaterThan">
      <formula>95%</formula>
    </cfRule>
    <cfRule type="cellIs" dxfId="12" priority="16" operator="greaterThanOrEqual">
      <formula>90%</formula>
    </cfRule>
    <cfRule type="cellIs" dxfId="11" priority="17" operator="lessThan">
      <formula>89.99%</formula>
    </cfRule>
  </conditionalFormatting>
  <conditionalFormatting sqref="AE16">
    <cfRule type="cellIs" dxfId="10" priority="12" operator="greaterThan">
      <formula>95%</formula>
    </cfRule>
    <cfRule type="cellIs" dxfId="9" priority="13" operator="greaterThanOrEqual">
      <formula>90%</formula>
    </cfRule>
    <cfRule type="cellIs" dxfId="8" priority="14" operator="lessThan">
      <formula>89.99%</formula>
    </cfRule>
  </conditionalFormatting>
  <conditionalFormatting sqref="AE19">
    <cfRule type="cellIs" dxfId="7" priority="9" operator="greaterThan">
      <formula>95%</formula>
    </cfRule>
    <cfRule type="cellIs" dxfId="6" priority="10" operator="greaterThanOrEqual">
      <formula>90%</formula>
    </cfRule>
    <cfRule type="cellIs" dxfId="5" priority="11" operator="lessThan">
      <formula>89.99%</formula>
    </cfRule>
  </conditionalFormatting>
  <conditionalFormatting sqref="AE25">
    <cfRule type="cellIs" dxfId="4" priority="3" operator="greaterThan">
      <formula>95%</formula>
    </cfRule>
    <cfRule type="cellIs" dxfId="3" priority="4" operator="greaterThanOrEqual">
      <formula>90%</formula>
    </cfRule>
    <cfRule type="cellIs" dxfId="2" priority="5" operator="lessThan">
      <formula>89.99%</formula>
    </cfRule>
  </conditionalFormatting>
  <conditionalFormatting sqref="AE22">
    <cfRule type="cellIs" dxfId="1" priority="1" operator="greaterThanOrEqual">
      <formula>100%</formula>
    </cfRule>
    <cfRule type="cellIs" dxfId="0" priority="2" operator="lessThan">
      <formula>99.99%</formula>
    </cfRule>
  </conditionalFormatting>
  <conditionalFormatting sqref="I21:AD21">
    <cfRule type="colorScale" priority="39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disablePrompts="1" count="1">
    <dataValidation showDropDown="1" showInputMessage="1" showErrorMessage="1" sqref="C21 G19:G23 G10:G11 G16:G17 G13:G14 G25:G26" xr:uid="{12099198-2790-4531-A4AE-4537B679FF3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Q37"/>
  <sheetViews>
    <sheetView showGridLines="0" topLeftCell="R1" zoomScale="75" zoomScaleNormal="10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28" width="10.7109375" style="1" customWidth="1"/>
    <col min="29" max="29" width="11" style="1" customWidth="1"/>
    <col min="30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">
        <v>56</v>
      </c>
      <c r="J9" s="30" t="s">
        <v>57</v>
      </c>
      <c r="K9" s="30" t="s">
        <v>58</v>
      </c>
      <c r="L9" s="30" t="s">
        <v>59</v>
      </c>
      <c r="M9" s="30" t="s">
        <v>60</v>
      </c>
      <c r="N9" s="30" t="s">
        <v>61</v>
      </c>
      <c r="O9" s="30" t="s">
        <v>62</v>
      </c>
      <c r="P9" s="30" t="s">
        <v>63</v>
      </c>
      <c r="Q9" s="30" t="s">
        <v>64</v>
      </c>
      <c r="R9" s="30" t="s">
        <v>65</v>
      </c>
      <c r="S9" s="30" t="s">
        <v>66</v>
      </c>
      <c r="T9" s="30" t="s">
        <v>67</v>
      </c>
      <c r="U9" s="30" t="s">
        <v>68</v>
      </c>
      <c r="V9" s="30" t="s">
        <v>69</v>
      </c>
      <c r="W9" s="30" t="s">
        <v>70</v>
      </c>
      <c r="X9" s="30" t="s">
        <v>71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42</v>
      </c>
      <c r="J10" s="26">
        <v>288</v>
      </c>
      <c r="K10" s="26">
        <v>299</v>
      </c>
      <c r="L10" s="26">
        <v>453</v>
      </c>
      <c r="M10" s="26">
        <v>528</v>
      </c>
      <c r="N10" s="26">
        <v>572</v>
      </c>
      <c r="O10" s="26">
        <v>506</v>
      </c>
      <c r="P10" s="26">
        <v>517</v>
      </c>
      <c r="Q10" s="26">
        <v>292</v>
      </c>
      <c r="R10" s="26">
        <v>349</v>
      </c>
      <c r="S10" s="26">
        <v>554</v>
      </c>
      <c r="T10" s="26">
        <v>512</v>
      </c>
      <c r="U10" s="26">
        <v>447</v>
      </c>
      <c r="V10" s="26">
        <v>604</v>
      </c>
      <c r="W10" s="26">
        <v>629</v>
      </c>
      <c r="X10" s="26">
        <v>563</v>
      </c>
      <c r="Y10" s="26">
        <v>601</v>
      </c>
      <c r="Z10" s="26">
        <v>340</v>
      </c>
      <c r="AA10" s="26">
        <v>536</v>
      </c>
      <c r="AB10" s="26">
        <v>942</v>
      </c>
      <c r="AC10" s="26">
        <v>1380</v>
      </c>
      <c r="AD10" s="26">
        <v>417</v>
      </c>
      <c r="AE10" s="130">
        <f>IFERROR(SUM(I10:AD10)/SUM(I11:AD11),0)</f>
        <v>0.99973624054861965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42</v>
      </c>
      <c r="J11" s="42">
        <v>288</v>
      </c>
      <c r="K11" s="42">
        <v>300</v>
      </c>
      <c r="L11" s="42">
        <v>453</v>
      </c>
      <c r="M11" s="42">
        <v>528</v>
      </c>
      <c r="N11" s="42">
        <v>572</v>
      </c>
      <c r="O11" s="42">
        <v>506</v>
      </c>
      <c r="P11" s="42">
        <v>517</v>
      </c>
      <c r="Q11" s="42">
        <v>293</v>
      </c>
      <c r="R11" s="42">
        <v>349</v>
      </c>
      <c r="S11" s="42">
        <v>555</v>
      </c>
      <c r="T11" s="42">
        <v>512</v>
      </c>
      <c r="U11" s="42">
        <v>447</v>
      </c>
      <c r="V11" s="42">
        <v>604</v>
      </c>
      <c r="W11" s="42">
        <v>629</v>
      </c>
      <c r="X11" s="42">
        <v>563</v>
      </c>
      <c r="Y11" s="42">
        <v>601</v>
      </c>
      <c r="Z11" s="42">
        <v>340</v>
      </c>
      <c r="AA11" s="42">
        <v>536</v>
      </c>
      <c r="AB11" s="42">
        <v>942</v>
      </c>
      <c r="AC11" s="42">
        <v>1380</v>
      </c>
      <c r="AD11" s="42">
        <v>417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42</v>
      </c>
      <c r="J13" s="26">
        <v>287</v>
      </c>
      <c r="K13" s="26">
        <v>299</v>
      </c>
      <c r="L13" s="26">
        <v>452</v>
      </c>
      <c r="M13" s="26">
        <v>525</v>
      </c>
      <c r="N13" s="26">
        <v>572</v>
      </c>
      <c r="O13" s="26">
        <v>504</v>
      </c>
      <c r="P13" s="26">
        <v>517</v>
      </c>
      <c r="Q13" s="26">
        <v>292</v>
      </c>
      <c r="R13" s="26">
        <v>348</v>
      </c>
      <c r="S13" s="26">
        <v>553</v>
      </c>
      <c r="T13" s="26">
        <v>512</v>
      </c>
      <c r="U13" s="26">
        <v>447</v>
      </c>
      <c r="V13" s="26">
        <v>604</v>
      </c>
      <c r="W13" s="26">
        <v>629</v>
      </c>
      <c r="X13" s="26">
        <v>562</v>
      </c>
      <c r="Y13" s="26">
        <v>599</v>
      </c>
      <c r="Z13" s="26">
        <v>340</v>
      </c>
      <c r="AA13" s="26">
        <v>533</v>
      </c>
      <c r="AB13" s="26">
        <v>938</v>
      </c>
      <c r="AC13" s="26">
        <v>1377</v>
      </c>
      <c r="AD13" s="26">
        <v>416</v>
      </c>
      <c r="AE13" s="130">
        <f>IFERROR(SUM(I13:AD13)/SUM(I14:AD14),0)</f>
        <v>0.99797731070266471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42</v>
      </c>
      <c r="J14" s="42">
        <v>288</v>
      </c>
      <c r="K14" s="42">
        <v>299</v>
      </c>
      <c r="L14" s="42">
        <v>453</v>
      </c>
      <c r="M14" s="42">
        <v>528</v>
      </c>
      <c r="N14" s="42">
        <v>572</v>
      </c>
      <c r="O14" s="42">
        <v>506</v>
      </c>
      <c r="P14" s="42">
        <v>517</v>
      </c>
      <c r="Q14" s="42">
        <v>292</v>
      </c>
      <c r="R14" s="42">
        <v>349</v>
      </c>
      <c r="S14" s="42">
        <v>554</v>
      </c>
      <c r="T14" s="42">
        <v>512</v>
      </c>
      <c r="U14" s="42">
        <v>447</v>
      </c>
      <c r="V14" s="42">
        <v>604</v>
      </c>
      <c r="W14" s="42">
        <v>629</v>
      </c>
      <c r="X14" s="42">
        <v>563</v>
      </c>
      <c r="Y14" s="42">
        <v>601</v>
      </c>
      <c r="Z14" s="42">
        <v>340</v>
      </c>
      <c r="AA14" s="42">
        <v>536</v>
      </c>
      <c r="AB14" s="42">
        <v>942</v>
      </c>
      <c r="AC14" s="42">
        <v>1380</v>
      </c>
      <c r="AD14" s="42">
        <v>417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42</v>
      </c>
      <c r="J16" s="26">
        <v>288</v>
      </c>
      <c r="K16" s="26">
        <v>299</v>
      </c>
      <c r="L16" s="26">
        <v>453</v>
      </c>
      <c r="M16" s="26">
        <v>528</v>
      </c>
      <c r="N16" s="26">
        <v>572</v>
      </c>
      <c r="O16" s="26">
        <v>506</v>
      </c>
      <c r="P16" s="26">
        <v>517</v>
      </c>
      <c r="Q16" s="26">
        <v>292</v>
      </c>
      <c r="R16" s="26">
        <v>349</v>
      </c>
      <c r="S16" s="26">
        <v>554</v>
      </c>
      <c r="T16" s="26">
        <v>512</v>
      </c>
      <c r="U16" s="26">
        <v>447</v>
      </c>
      <c r="V16" s="26">
        <v>604</v>
      </c>
      <c r="W16" s="26">
        <v>629</v>
      </c>
      <c r="X16" s="26">
        <v>563</v>
      </c>
      <c r="Y16" s="26">
        <v>601</v>
      </c>
      <c r="Z16" s="26">
        <v>340</v>
      </c>
      <c r="AA16" s="26">
        <v>536</v>
      </c>
      <c r="AB16" s="26">
        <v>942</v>
      </c>
      <c r="AC16" s="26">
        <v>1380</v>
      </c>
      <c r="AD16" s="26">
        <v>417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42</v>
      </c>
      <c r="J17" s="42">
        <v>288</v>
      </c>
      <c r="K17" s="42">
        <v>299</v>
      </c>
      <c r="L17" s="42">
        <v>453</v>
      </c>
      <c r="M17" s="42">
        <v>528</v>
      </c>
      <c r="N17" s="42">
        <v>572</v>
      </c>
      <c r="O17" s="42">
        <v>506</v>
      </c>
      <c r="P17" s="42">
        <v>517</v>
      </c>
      <c r="Q17" s="42">
        <v>292</v>
      </c>
      <c r="R17" s="42">
        <v>349</v>
      </c>
      <c r="S17" s="42">
        <v>554</v>
      </c>
      <c r="T17" s="42">
        <v>512</v>
      </c>
      <c r="U17" s="42">
        <v>447</v>
      </c>
      <c r="V17" s="42">
        <v>604</v>
      </c>
      <c r="W17" s="42">
        <v>629</v>
      </c>
      <c r="X17" s="42">
        <v>563</v>
      </c>
      <c r="Y17" s="42">
        <v>601</v>
      </c>
      <c r="Z17" s="42">
        <v>340</v>
      </c>
      <c r="AA17" s="42">
        <v>536</v>
      </c>
      <c r="AB17" s="42">
        <v>942</v>
      </c>
      <c r="AC17" s="42">
        <v>1380</v>
      </c>
      <c r="AD17" s="42">
        <v>417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323</v>
      </c>
      <c r="K19" s="26">
        <v>252</v>
      </c>
      <c r="L19" s="26">
        <v>389</v>
      </c>
      <c r="M19" s="26">
        <v>555</v>
      </c>
      <c r="N19" s="26">
        <v>543</v>
      </c>
      <c r="O19" s="26">
        <v>530</v>
      </c>
      <c r="P19" s="26">
        <v>517</v>
      </c>
      <c r="Q19" s="26">
        <v>367</v>
      </c>
      <c r="R19" s="26">
        <v>234</v>
      </c>
      <c r="S19" s="26">
        <v>593</v>
      </c>
      <c r="T19" s="26">
        <v>522</v>
      </c>
      <c r="U19" s="26">
        <v>319</v>
      </c>
      <c r="V19" s="26">
        <v>554</v>
      </c>
      <c r="W19" s="26">
        <v>506</v>
      </c>
      <c r="X19" s="26">
        <v>601</v>
      </c>
      <c r="Y19" s="26">
        <v>417</v>
      </c>
      <c r="Z19" s="26">
        <v>501</v>
      </c>
      <c r="AA19" s="26">
        <v>381</v>
      </c>
      <c r="AB19" s="26">
        <v>835</v>
      </c>
      <c r="AC19" s="26">
        <v>791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323</v>
      </c>
      <c r="K20" s="42">
        <v>252</v>
      </c>
      <c r="L20" s="42">
        <v>389</v>
      </c>
      <c r="M20" s="42">
        <v>555</v>
      </c>
      <c r="N20" s="42">
        <v>543</v>
      </c>
      <c r="O20" s="42">
        <v>530</v>
      </c>
      <c r="P20" s="42">
        <v>517</v>
      </c>
      <c r="Q20" s="42">
        <v>367</v>
      </c>
      <c r="R20" s="42">
        <v>234</v>
      </c>
      <c r="S20" s="42">
        <v>593</v>
      </c>
      <c r="T20" s="42">
        <v>522</v>
      </c>
      <c r="U20" s="42">
        <v>319</v>
      </c>
      <c r="V20" s="42">
        <v>554</v>
      </c>
      <c r="W20" s="42">
        <v>506</v>
      </c>
      <c r="X20" s="42">
        <v>601</v>
      </c>
      <c r="Y20" s="42">
        <v>417</v>
      </c>
      <c r="Z20" s="42">
        <v>501</v>
      </c>
      <c r="AA20" s="42">
        <v>381</v>
      </c>
      <c r="AB20" s="42">
        <v>835</v>
      </c>
      <c r="AC20" s="42">
        <v>791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643</v>
      </c>
      <c r="J22" s="26">
        <v>670</v>
      </c>
      <c r="K22" s="26">
        <v>636</v>
      </c>
      <c r="L22" s="26">
        <v>713</v>
      </c>
      <c r="M22" s="26">
        <v>950</v>
      </c>
      <c r="N22" s="26">
        <v>953</v>
      </c>
      <c r="O22" s="26">
        <v>963</v>
      </c>
      <c r="P22" s="26">
        <v>994</v>
      </c>
      <c r="Q22" s="26">
        <v>918</v>
      </c>
      <c r="R22" s="26">
        <v>768</v>
      </c>
      <c r="S22" s="26">
        <v>912</v>
      </c>
      <c r="T22" s="26">
        <v>1006</v>
      </c>
      <c r="U22" s="26">
        <v>875</v>
      </c>
      <c r="V22" s="26">
        <v>901</v>
      </c>
      <c r="W22" s="26">
        <v>837</v>
      </c>
      <c r="X22" s="26">
        <v>841</v>
      </c>
      <c r="Y22" s="26">
        <v>617</v>
      </c>
      <c r="Z22" s="26">
        <v>635</v>
      </c>
      <c r="AA22" s="26">
        <v>612</v>
      </c>
      <c r="AB22" s="26">
        <v>960</v>
      </c>
      <c r="AC22" s="26">
        <v>905</v>
      </c>
      <c r="AD22" s="26">
        <v>792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643</v>
      </c>
      <c r="J23" s="42">
        <v>670</v>
      </c>
      <c r="K23" s="42">
        <v>636</v>
      </c>
      <c r="L23" s="42">
        <v>713</v>
      </c>
      <c r="M23" s="42">
        <v>950</v>
      </c>
      <c r="N23" s="42">
        <v>953</v>
      </c>
      <c r="O23" s="42">
        <v>963</v>
      </c>
      <c r="P23" s="42">
        <v>994</v>
      </c>
      <c r="Q23" s="42">
        <v>918</v>
      </c>
      <c r="R23" s="42">
        <v>768</v>
      </c>
      <c r="S23" s="42">
        <v>912</v>
      </c>
      <c r="T23" s="42">
        <v>1006</v>
      </c>
      <c r="U23" s="42">
        <v>875</v>
      </c>
      <c r="V23" s="42">
        <v>901</v>
      </c>
      <c r="W23" s="42">
        <v>837</v>
      </c>
      <c r="X23" s="42">
        <v>841</v>
      </c>
      <c r="Y23" s="42">
        <v>617</v>
      </c>
      <c r="Z23" s="42">
        <v>635</v>
      </c>
      <c r="AA23" s="42">
        <v>612</v>
      </c>
      <c r="AB23" s="42">
        <v>960</v>
      </c>
      <c r="AC23" s="42">
        <v>905</v>
      </c>
      <c r="AD23" s="42">
        <v>792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67</v>
      </c>
      <c r="J25" s="26">
        <v>296</v>
      </c>
      <c r="K25" s="26">
        <v>278</v>
      </c>
      <c r="L25" s="26">
        <v>312</v>
      </c>
      <c r="M25" s="26">
        <v>317</v>
      </c>
      <c r="N25" s="26">
        <v>537</v>
      </c>
      <c r="O25" s="26">
        <v>520</v>
      </c>
      <c r="P25" s="26">
        <v>486</v>
      </c>
      <c r="Q25" s="26">
        <v>443</v>
      </c>
      <c r="R25" s="26">
        <v>384</v>
      </c>
      <c r="S25" s="26">
        <v>445</v>
      </c>
      <c r="T25" s="26">
        <v>428</v>
      </c>
      <c r="U25" s="26">
        <v>450</v>
      </c>
      <c r="V25" s="26">
        <v>528</v>
      </c>
      <c r="W25" s="26">
        <v>570</v>
      </c>
      <c r="X25" s="26">
        <v>589</v>
      </c>
      <c r="Y25" s="26">
        <v>641</v>
      </c>
      <c r="Z25" s="26">
        <v>483</v>
      </c>
      <c r="AA25" s="26">
        <v>404</v>
      </c>
      <c r="AB25" s="26">
        <v>487</v>
      </c>
      <c r="AC25" s="26">
        <v>839</v>
      </c>
      <c r="AD25" s="26">
        <v>113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67</v>
      </c>
      <c r="J26" s="42">
        <v>296</v>
      </c>
      <c r="K26" s="42">
        <v>278</v>
      </c>
      <c r="L26" s="42">
        <v>312</v>
      </c>
      <c r="M26" s="42">
        <v>317</v>
      </c>
      <c r="N26" s="42">
        <v>537</v>
      </c>
      <c r="O26" s="42">
        <v>520</v>
      </c>
      <c r="P26" s="42">
        <v>486</v>
      </c>
      <c r="Q26" s="42">
        <v>443</v>
      </c>
      <c r="R26" s="42">
        <v>384</v>
      </c>
      <c r="S26" s="42">
        <v>445</v>
      </c>
      <c r="T26" s="42">
        <v>428</v>
      </c>
      <c r="U26" s="42">
        <v>450</v>
      </c>
      <c r="V26" s="42">
        <v>528</v>
      </c>
      <c r="W26" s="42">
        <v>570</v>
      </c>
      <c r="X26" s="42">
        <v>589</v>
      </c>
      <c r="Y26" s="42">
        <v>641</v>
      </c>
      <c r="Z26" s="42">
        <v>483</v>
      </c>
      <c r="AA26" s="42">
        <v>404</v>
      </c>
      <c r="AB26" s="42">
        <v>487</v>
      </c>
      <c r="AC26" s="42">
        <v>839</v>
      </c>
      <c r="AD26" s="42">
        <v>113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B36:G37"/>
    <mergeCell ref="H36:M37"/>
    <mergeCell ref="AE25:AE26"/>
    <mergeCell ref="I29:L29"/>
    <mergeCell ref="B34:M34"/>
    <mergeCell ref="B35:G35"/>
    <mergeCell ref="H35:M35"/>
    <mergeCell ref="C25:C26"/>
    <mergeCell ref="D25:D26"/>
    <mergeCell ref="E25:E26"/>
    <mergeCell ref="F25:F26"/>
    <mergeCell ref="G25:G26"/>
    <mergeCell ref="G22:G23"/>
    <mergeCell ref="C22:C23"/>
    <mergeCell ref="A24:AE24"/>
    <mergeCell ref="A25:A26"/>
    <mergeCell ref="B25:B26"/>
    <mergeCell ref="A22:A23"/>
    <mergeCell ref="B22:B23"/>
    <mergeCell ref="D22:D23"/>
    <mergeCell ref="E22:E23"/>
    <mergeCell ref="F22:F23"/>
    <mergeCell ref="A19:A20"/>
    <mergeCell ref="B19:B20"/>
    <mergeCell ref="D19:D20"/>
    <mergeCell ref="AE22:AE23"/>
    <mergeCell ref="A16:A17"/>
    <mergeCell ref="B16:B17"/>
    <mergeCell ref="D16:D17"/>
    <mergeCell ref="E16:E17"/>
    <mergeCell ref="F16:F17"/>
    <mergeCell ref="G16:G17"/>
    <mergeCell ref="C16:C17"/>
    <mergeCell ref="C19:C20"/>
    <mergeCell ref="A18:AE18"/>
    <mergeCell ref="E19:E20"/>
    <mergeCell ref="F19:F20"/>
    <mergeCell ref="AE16:AE17"/>
    <mergeCell ref="AE19:AE20"/>
    <mergeCell ref="B13:B14"/>
    <mergeCell ref="D13:D14"/>
    <mergeCell ref="E13:E14"/>
    <mergeCell ref="F13:F14"/>
    <mergeCell ref="G13:G14"/>
    <mergeCell ref="G19:G20"/>
    <mergeCell ref="C10:C11"/>
    <mergeCell ref="C13:C14"/>
    <mergeCell ref="A12:AE12"/>
    <mergeCell ref="A15:AE15"/>
    <mergeCell ref="AE10:AE11"/>
    <mergeCell ref="AE13:AE14"/>
    <mergeCell ref="A13:A14"/>
    <mergeCell ref="A10:A11"/>
    <mergeCell ref="B10:B11"/>
    <mergeCell ref="D10:D11"/>
    <mergeCell ref="E10:E11"/>
    <mergeCell ref="F10:F11"/>
    <mergeCell ref="G10:G11"/>
    <mergeCell ref="A1:AE1"/>
    <mergeCell ref="F2:G2"/>
    <mergeCell ref="A6:A9"/>
    <mergeCell ref="B6:H6"/>
    <mergeCell ref="AE6:AE9"/>
    <mergeCell ref="B7:D7"/>
    <mergeCell ref="E7:H7"/>
    <mergeCell ref="A4:AE4"/>
    <mergeCell ref="A5:AE5"/>
    <mergeCell ref="I6:X6"/>
    <mergeCell ref="I7:X7"/>
    <mergeCell ref="B8:X8"/>
    <mergeCell ref="W2:AE2"/>
  </mergeCells>
  <phoneticPr fontId="29" type="noConversion"/>
  <conditionalFormatting sqref="AE10">
    <cfRule type="cellIs" dxfId="152" priority="31" operator="greaterThan">
      <formula>95%</formula>
    </cfRule>
    <cfRule type="cellIs" dxfId="151" priority="32" operator="greaterThanOrEqual">
      <formula>90%</formula>
    </cfRule>
    <cfRule type="cellIs" dxfId="150" priority="33" operator="lessThan">
      <formula>89.99%</formula>
    </cfRule>
  </conditionalFormatting>
  <conditionalFormatting sqref="AE13">
    <cfRule type="cellIs" dxfId="149" priority="13" operator="greaterThan">
      <formula>95%</formula>
    </cfRule>
    <cfRule type="cellIs" dxfId="148" priority="14" operator="greaterThanOrEqual">
      <formula>90%</formula>
    </cfRule>
    <cfRule type="cellIs" dxfId="147" priority="15" operator="lessThan">
      <formula>89.99%</formula>
    </cfRule>
  </conditionalFormatting>
  <conditionalFormatting sqref="AE16">
    <cfRule type="cellIs" dxfId="146" priority="10" operator="greaterThan">
      <formula>95%</formula>
    </cfRule>
    <cfRule type="cellIs" dxfId="145" priority="11" operator="greaterThanOrEqual">
      <formula>90%</formula>
    </cfRule>
    <cfRule type="cellIs" dxfId="144" priority="12" operator="lessThan">
      <formula>89.99%</formula>
    </cfRule>
  </conditionalFormatting>
  <conditionalFormatting sqref="AE19">
    <cfRule type="cellIs" dxfId="143" priority="7" operator="greaterThan">
      <formula>95%</formula>
    </cfRule>
    <cfRule type="cellIs" dxfId="142" priority="8" operator="greaterThanOrEqual">
      <formula>90%</formula>
    </cfRule>
    <cfRule type="cellIs" dxfId="141" priority="9" operator="lessThan">
      <formula>89.99%</formula>
    </cfRule>
  </conditionalFormatting>
  <conditionalFormatting sqref="AE22">
    <cfRule type="cellIs" dxfId="140" priority="4" operator="greaterThanOrEqual">
      <formula>100%</formula>
    </cfRule>
    <cfRule type="cellIs" dxfId="139" priority="6" operator="lessThan">
      <formula>99.99%</formula>
    </cfRule>
  </conditionalFormatting>
  <conditionalFormatting sqref="AE25">
    <cfRule type="cellIs" dxfId="138" priority="1" operator="greaterThan">
      <formula>95%</formula>
    </cfRule>
    <cfRule type="cellIs" dxfId="137" priority="2" operator="greaterThanOrEqual">
      <formula>90%</formula>
    </cfRule>
    <cfRule type="cellIs" dxfId="136" priority="3" operator="lessThan">
      <formula>89.99%</formula>
    </cfRule>
  </conditionalFormatting>
  <conditionalFormatting sqref="I21:AD21">
    <cfRule type="colorScale" priority="391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91FD34C4-58ED-46BA-BFC8-04EB31A4574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Q37"/>
  <sheetViews>
    <sheetView showGridLines="0" topLeftCell="B33" zoomScale="75" zoomScaleNormal="85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30152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64" t="str">
        <f>'PANEL DE CONTROL DISTRITAL'!A6</f>
        <v>Número</v>
      </c>
      <c r="B6" s="121" t="str">
        <f>'PANEL DE CONTROL DISTRITAL'!B6</f>
        <v xml:space="preserve">PROCESOS SUSTANTIVOS E INDICADORES </v>
      </c>
      <c r="C6" s="122"/>
      <c r="D6" s="122"/>
      <c r="E6" s="122"/>
      <c r="F6" s="122"/>
      <c r="G6" s="122"/>
      <c r="H6" s="167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4"/>
      <c r="Z6" s="64"/>
      <c r="AA6" s="64"/>
      <c r="AB6" s="64"/>
      <c r="AC6" s="64"/>
      <c r="AD6" s="64"/>
      <c r="AE6" s="168" t="s">
        <v>55</v>
      </c>
    </row>
    <row r="7" spans="1:43" ht="17.25" customHeight="1">
      <c r="A7" s="165"/>
      <c r="B7" s="121" t="str">
        <f>'PANEL DE CONTROL DISTRITAL'!B7</f>
        <v>DESCRIPCIÓN</v>
      </c>
      <c r="C7" s="122"/>
      <c r="D7" s="167"/>
      <c r="E7" s="121" t="str">
        <f>'PANEL DE CONTROL DISTRITAL'!E7</f>
        <v>MEDICIÓN</v>
      </c>
      <c r="F7" s="122"/>
      <c r="G7" s="122"/>
      <c r="H7" s="167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5"/>
      <c r="Z7" s="65"/>
      <c r="AA7" s="65"/>
      <c r="AB7" s="65"/>
      <c r="AC7" s="65"/>
      <c r="AD7" s="65"/>
      <c r="AE7" s="169"/>
    </row>
    <row r="8" spans="1:43" ht="5.25" customHeight="1">
      <c r="A8" s="165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6"/>
      <c r="Z8" s="66"/>
      <c r="AA8" s="66"/>
      <c r="AB8" s="66"/>
      <c r="AC8" s="66"/>
      <c r="AD8" s="66"/>
      <c r="AE8" s="169"/>
    </row>
    <row r="9" spans="1:43" s="2" customFormat="1" ht="29.25" customHeight="1">
      <c r="A9" s="166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63" t="s">
        <v>72</v>
      </c>
      <c r="Z9" s="63" t="s">
        <v>73</v>
      </c>
      <c r="AA9" s="63" t="s">
        <v>74</v>
      </c>
      <c r="AB9" s="63" t="s">
        <v>75</v>
      </c>
      <c r="AC9" s="63" t="s">
        <v>76</v>
      </c>
      <c r="AD9" s="63" t="s">
        <v>77</v>
      </c>
      <c r="AE9" s="170"/>
    </row>
    <row r="10" spans="1:43" s="2" customFormat="1" ht="50.1" customHeight="1">
      <c r="A10" s="152">
        <f>'PANEL DE CONTROL DISTRITAL'!A9</f>
        <v>1</v>
      </c>
      <c r="B10" s="154" t="str">
        <f>'PANEL DE CONTROL DISTRITAL'!B9</f>
        <v>ENTREVISTA</v>
      </c>
      <c r="C10" s="156" t="str">
        <f>'PANEL DE CONTROL DISTRITAL'!C9</f>
        <v xml:space="preserve"> Auxiliar de Atención Ciudadana</v>
      </c>
      <c r="D10" s="158" t="str">
        <f>'PANEL DE CONTROL DISTRITAL'!D9</f>
        <v>Efectividad de la entrevista =</v>
      </c>
      <c r="E10" s="156" t="str">
        <f>'PANEL DE CONTROL DISTRITAL'!E9</f>
        <v>(Número de trámites aplicados / (Número de fichas requisitadas- Notificaciones de improcedencia de trámite)) x 100</v>
      </c>
      <c r="F10" s="160" t="str">
        <f>'PANEL DE CONTROL DISTRITAL'!F9</f>
        <v>Semanal (remesa)</v>
      </c>
      <c r="G10" s="147">
        <f>'PANEL DE CONTROL DISTRITAL'!G9</f>
        <v>0.9</v>
      </c>
      <c r="H10" s="28" t="str">
        <f>'PANEL DE CONTROL DISTRITAL'!H9</f>
        <v>Número de trámites aplicados</v>
      </c>
      <c r="I10" s="26">
        <v>13</v>
      </c>
      <c r="J10" s="26">
        <v>39</v>
      </c>
      <c r="K10" s="26">
        <v>33</v>
      </c>
      <c r="L10" s="26">
        <v>39</v>
      </c>
      <c r="M10" s="26">
        <v>32</v>
      </c>
      <c r="N10" s="26">
        <v>41</v>
      </c>
      <c r="O10" s="26">
        <v>44</v>
      </c>
      <c r="P10" s="26">
        <v>40</v>
      </c>
      <c r="Q10" s="26">
        <v>34</v>
      </c>
      <c r="R10" s="26">
        <v>28</v>
      </c>
      <c r="S10" s="26">
        <v>48</v>
      </c>
      <c r="T10" s="26">
        <v>40</v>
      </c>
      <c r="U10" s="26">
        <v>29</v>
      </c>
      <c r="V10" s="26">
        <v>61</v>
      </c>
      <c r="W10" s="26">
        <v>67</v>
      </c>
      <c r="X10" s="26">
        <v>62</v>
      </c>
      <c r="Y10" s="67">
        <v>47</v>
      </c>
      <c r="Z10" s="67">
        <v>30</v>
      </c>
      <c r="AA10" s="67">
        <v>53</v>
      </c>
      <c r="AB10" s="67">
        <v>121</v>
      </c>
      <c r="AC10" s="67">
        <v>234</v>
      </c>
      <c r="AD10" s="67">
        <v>85</v>
      </c>
      <c r="AE10" s="162">
        <f>IFERROR(SUM(I10:AD10)/SUM(I11:AD11),0)</f>
        <v>1</v>
      </c>
    </row>
    <row r="11" spans="1:43" s="2" customFormat="1" ht="50.1" customHeight="1">
      <c r="A11" s="153"/>
      <c r="B11" s="155"/>
      <c r="C11" s="157"/>
      <c r="D11" s="159"/>
      <c r="E11" s="157"/>
      <c r="F11" s="161"/>
      <c r="G11" s="148"/>
      <c r="H11" s="28" t="str">
        <f>'PANEL DE CONTROL DISTRITAL'!H10</f>
        <v>Número de fichas requisitadas - Notificaciones de improcedencia de trámite</v>
      </c>
      <c r="I11" s="42">
        <v>13</v>
      </c>
      <c r="J11" s="42">
        <v>39</v>
      </c>
      <c r="K11" s="42">
        <v>33</v>
      </c>
      <c r="L11" s="42">
        <v>39</v>
      </c>
      <c r="M11" s="42">
        <v>32</v>
      </c>
      <c r="N11" s="42">
        <v>41</v>
      </c>
      <c r="O11" s="42">
        <v>44</v>
      </c>
      <c r="P11" s="42">
        <v>40</v>
      </c>
      <c r="Q11" s="42">
        <v>34</v>
      </c>
      <c r="R11" s="42">
        <v>28</v>
      </c>
      <c r="S11" s="42">
        <v>48</v>
      </c>
      <c r="T11" s="42">
        <v>40</v>
      </c>
      <c r="U11" s="42">
        <v>29</v>
      </c>
      <c r="V11" s="42">
        <v>61</v>
      </c>
      <c r="W11" s="42">
        <v>67</v>
      </c>
      <c r="X11" s="42">
        <v>62</v>
      </c>
      <c r="Y11" s="68">
        <v>47</v>
      </c>
      <c r="Z11" s="68">
        <v>30</v>
      </c>
      <c r="AA11" s="68">
        <v>53</v>
      </c>
      <c r="AB11" s="68">
        <v>121</v>
      </c>
      <c r="AC11" s="68">
        <v>234</v>
      </c>
      <c r="AD11" s="68">
        <v>85</v>
      </c>
      <c r="AE11" s="163"/>
    </row>
    <row r="12" spans="1:43" s="44" customFormat="1" ht="8.1" customHeight="1">
      <c r="A12" s="149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1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52">
        <f>'PANEL DE CONTROL DISTRITAL'!A12</f>
        <v>2</v>
      </c>
      <c r="B13" s="154" t="str">
        <f>'PANEL DE CONTROL DISTRITAL'!B12</f>
        <v>TRÁMITE</v>
      </c>
      <c r="C13" s="156" t="str">
        <f>'PANEL DE CONTROL DISTRITAL'!C12</f>
        <v>Operador de Equipo Tecnológico</v>
      </c>
      <c r="D13" s="158" t="str">
        <f>'PANEL DE CONTROL DISTRITAL'!D12</f>
        <v>Trámites exitosos efectivos=</v>
      </c>
      <c r="E13" s="156" t="str">
        <f>'PANEL DE CONTROL DISTRITAL'!E12</f>
        <v>(Número de trámites exitosos / Número de trámites aplicados) x 100</v>
      </c>
      <c r="F13" s="160" t="str">
        <f>'PANEL DE CONTROL DISTRITAL'!F12</f>
        <v>Semanal (remesa)</v>
      </c>
      <c r="G13" s="147">
        <f>'PANEL DE CONTROL DISTRITAL'!G12</f>
        <v>0.9</v>
      </c>
      <c r="H13" s="28" t="str">
        <f>'PANEL DE CONTROL DISTRITAL'!H12</f>
        <v>Número de trámites exitosos</v>
      </c>
      <c r="I13" s="26">
        <v>12</v>
      </c>
      <c r="J13" s="26">
        <v>39</v>
      </c>
      <c r="K13" s="26">
        <v>33</v>
      </c>
      <c r="L13" s="26">
        <v>39</v>
      </c>
      <c r="M13" s="26">
        <v>32</v>
      </c>
      <c r="N13" s="26">
        <v>41</v>
      </c>
      <c r="O13" s="26">
        <v>43</v>
      </c>
      <c r="P13" s="26">
        <v>39</v>
      </c>
      <c r="Q13" s="26">
        <v>34</v>
      </c>
      <c r="R13" s="26">
        <v>27</v>
      </c>
      <c r="S13" s="26">
        <v>48</v>
      </c>
      <c r="T13" s="26">
        <v>40</v>
      </c>
      <c r="U13" s="26">
        <v>29</v>
      </c>
      <c r="V13" s="26">
        <v>61</v>
      </c>
      <c r="W13" s="26">
        <v>66</v>
      </c>
      <c r="X13" s="26">
        <v>62</v>
      </c>
      <c r="Y13" s="26">
        <v>47</v>
      </c>
      <c r="Z13" s="26">
        <v>30</v>
      </c>
      <c r="AA13" s="26">
        <v>53</v>
      </c>
      <c r="AB13" s="26">
        <v>121</v>
      </c>
      <c r="AC13" s="26">
        <v>233</v>
      </c>
      <c r="AD13" s="26">
        <v>85</v>
      </c>
      <c r="AE13" s="130">
        <f>IFERROR(SUM(I13:AD13)/SUM(I14:AD14),0)</f>
        <v>0.9950819672131147</v>
      </c>
    </row>
    <row r="14" spans="1:43" s="3" customFormat="1" ht="50.1" customHeight="1">
      <c r="A14" s="153"/>
      <c r="B14" s="155"/>
      <c r="C14" s="157"/>
      <c r="D14" s="159"/>
      <c r="E14" s="157"/>
      <c r="F14" s="161"/>
      <c r="G14" s="148"/>
      <c r="H14" s="28" t="str">
        <f>'PANEL DE CONTROL DISTRITAL'!H13</f>
        <v>Número de trámites aplicados</v>
      </c>
      <c r="I14" s="42">
        <v>13</v>
      </c>
      <c r="J14" s="42">
        <v>39</v>
      </c>
      <c r="K14" s="42">
        <v>33</v>
      </c>
      <c r="L14" s="42">
        <v>39</v>
      </c>
      <c r="M14" s="42">
        <v>32</v>
      </c>
      <c r="N14" s="42">
        <v>41</v>
      </c>
      <c r="O14" s="42">
        <v>44</v>
      </c>
      <c r="P14" s="42">
        <v>40</v>
      </c>
      <c r="Q14" s="42">
        <v>34</v>
      </c>
      <c r="R14" s="42">
        <v>28</v>
      </c>
      <c r="S14" s="42">
        <v>48</v>
      </c>
      <c r="T14" s="42">
        <v>40</v>
      </c>
      <c r="U14" s="42">
        <v>29</v>
      </c>
      <c r="V14" s="42">
        <v>61</v>
      </c>
      <c r="W14" s="42">
        <v>67</v>
      </c>
      <c r="X14" s="42">
        <v>62</v>
      </c>
      <c r="Y14" s="42">
        <v>47</v>
      </c>
      <c r="Z14" s="42">
        <v>30</v>
      </c>
      <c r="AA14" s="42">
        <v>53</v>
      </c>
      <c r="AB14" s="42">
        <v>121</v>
      </c>
      <c r="AC14" s="42">
        <v>234</v>
      </c>
      <c r="AD14" s="42">
        <v>85</v>
      </c>
      <c r="AE14" s="130"/>
    </row>
    <row r="15" spans="1:43" s="44" customFormat="1" ht="8.1" customHeight="1">
      <c r="A15" s="149"/>
      <c r="B15" s="150"/>
      <c r="C15" s="150"/>
      <c r="D15" s="150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1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52">
        <f>'PANEL DE CONTROL DISTRITAL'!A15</f>
        <v>3</v>
      </c>
      <c r="B16" s="154" t="str">
        <f>'PANEL DE CONTROL DISTRITAL'!B15</f>
        <v>TRANSFERENCIA</v>
      </c>
      <c r="C16" s="156" t="str">
        <f>'PANEL DE CONTROL DISTRITAL'!C15</f>
        <v>Responsable de Módulo</v>
      </c>
      <c r="D16" s="158" t="str">
        <f>'PANEL DE CONTROL DISTRITAL'!D15</f>
        <v xml:space="preserve">Transacciones exitosas = </v>
      </c>
      <c r="E16" s="156" t="str">
        <f>'PANEL DE CONTROL DISTRITAL'!E15</f>
        <v>(Número de Archivos de Transacción aceptados /Total de Archivos de Transacción procesados) x100</v>
      </c>
      <c r="F16" s="160" t="str">
        <f>'PANEL DE CONTROL DISTRITAL'!F15</f>
        <v>Semanal (remesa)</v>
      </c>
      <c r="G16" s="147">
        <f>'PANEL DE CONTROL DISTRITAL'!G15</f>
        <v>0.9</v>
      </c>
      <c r="H16" s="28" t="str">
        <f>'PANEL DE CONTROL DISTRITAL'!H15</f>
        <v>Número de Archivos de Transacción aceptados</v>
      </c>
      <c r="I16" s="26">
        <v>13</v>
      </c>
      <c r="J16" s="26">
        <v>39</v>
      </c>
      <c r="K16" s="26">
        <v>33</v>
      </c>
      <c r="L16" s="26">
        <v>39</v>
      </c>
      <c r="M16" s="26">
        <v>32</v>
      </c>
      <c r="N16" s="26">
        <v>41</v>
      </c>
      <c r="O16" s="26">
        <v>44</v>
      </c>
      <c r="P16" s="26">
        <v>40</v>
      </c>
      <c r="Q16" s="26">
        <v>34</v>
      </c>
      <c r="R16" s="26">
        <v>28</v>
      </c>
      <c r="S16" s="26">
        <v>48</v>
      </c>
      <c r="T16" s="26">
        <v>40</v>
      </c>
      <c r="U16" s="26">
        <v>29</v>
      </c>
      <c r="V16" s="26">
        <v>61</v>
      </c>
      <c r="W16" s="26">
        <v>67</v>
      </c>
      <c r="X16" s="26">
        <v>62</v>
      </c>
      <c r="Y16" s="26">
        <v>47</v>
      </c>
      <c r="Z16" s="26">
        <v>30</v>
      </c>
      <c r="AA16" s="26">
        <v>53</v>
      </c>
      <c r="AB16" s="26">
        <v>121</v>
      </c>
      <c r="AC16" s="26">
        <v>234</v>
      </c>
      <c r="AD16" s="26">
        <v>85</v>
      </c>
      <c r="AE16" s="130">
        <f>IFERROR(SUM(I16:AD16)/SUM(I17:AD17),0)</f>
        <v>1</v>
      </c>
    </row>
    <row r="17" spans="1:43" s="3" customFormat="1" ht="50.1" customHeight="1">
      <c r="A17" s="153"/>
      <c r="B17" s="155"/>
      <c r="C17" s="157"/>
      <c r="D17" s="159"/>
      <c r="E17" s="157"/>
      <c r="F17" s="161"/>
      <c r="G17" s="148"/>
      <c r="H17" s="28" t="str">
        <f>'PANEL DE CONTROL DISTRITAL'!H16</f>
        <v>Total de Archivos de Transacción procesados</v>
      </c>
      <c r="I17" s="42">
        <v>13</v>
      </c>
      <c r="J17" s="42">
        <v>39</v>
      </c>
      <c r="K17" s="42">
        <v>33</v>
      </c>
      <c r="L17" s="42">
        <v>39</v>
      </c>
      <c r="M17" s="42">
        <v>32</v>
      </c>
      <c r="N17" s="42">
        <v>41</v>
      </c>
      <c r="O17" s="42">
        <v>44</v>
      </c>
      <c r="P17" s="42">
        <v>40</v>
      </c>
      <c r="Q17" s="42">
        <v>34</v>
      </c>
      <c r="R17" s="42">
        <v>28</v>
      </c>
      <c r="S17" s="42">
        <v>48</v>
      </c>
      <c r="T17" s="42">
        <v>40</v>
      </c>
      <c r="U17" s="42">
        <v>29</v>
      </c>
      <c r="V17" s="42">
        <v>61</v>
      </c>
      <c r="W17" s="42">
        <v>67</v>
      </c>
      <c r="X17" s="42">
        <v>62</v>
      </c>
      <c r="Y17" s="42">
        <v>47</v>
      </c>
      <c r="Z17" s="42">
        <v>30</v>
      </c>
      <c r="AA17" s="42">
        <v>53</v>
      </c>
      <c r="AB17" s="42">
        <v>121</v>
      </c>
      <c r="AC17" s="42">
        <v>234</v>
      </c>
      <c r="AD17" s="42">
        <v>85</v>
      </c>
      <c r="AE17" s="130"/>
    </row>
    <row r="18" spans="1:43" s="44" customFormat="1" ht="8.1" customHeight="1">
      <c r="A18" s="149"/>
      <c r="B18" s="150"/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1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52">
        <f>'PANEL DE CONTROL DISTRITAL'!A18</f>
        <v>4</v>
      </c>
      <c r="B19" s="154" t="str">
        <f>'PANEL DE CONTROL DISTRITAL'!B18</f>
        <v>CONCILIACIÓN</v>
      </c>
      <c r="C19" s="156" t="str">
        <f>'PANEL DE CONTROL DISTRITAL'!C18</f>
        <v>Responsable de Módulo</v>
      </c>
      <c r="D19" s="158" t="str">
        <f>'PANEL DE CONTROL DISTRITAL'!D18</f>
        <v xml:space="preserve">Credenciales disponibles para entrega = </v>
      </c>
      <c r="E19" s="156" t="str">
        <f>'PANEL DE CONTROL DISTRITAL'!E18</f>
        <v>((Credenciales recibidas - Credenciales inconsistentes) / Credenciales recibidas) x 100</v>
      </c>
      <c r="F19" s="160" t="str">
        <f>'PANEL DE CONTROL DISTRITAL'!F18</f>
        <v>Semanal (remesa)</v>
      </c>
      <c r="G19" s="147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33</v>
      </c>
      <c r="K19" s="26">
        <v>16</v>
      </c>
      <c r="L19" s="26">
        <v>47</v>
      </c>
      <c r="M19" s="26">
        <v>29</v>
      </c>
      <c r="N19" s="26">
        <v>51</v>
      </c>
      <c r="O19" s="26">
        <v>49</v>
      </c>
      <c r="P19" s="26">
        <v>26</v>
      </c>
      <c r="Q19" s="26">
        <v>49</v>
      </c>
      <c r="R19" s="26">
        <v>43</v>
      </c>
      <c r="S19" s="26">
        <v>32</v>
      </c>
      <c r="T19" s="26">
        <v>51</v>
      </c>
      <c r="U19" s="26">
        <v>25</v>
      </c>
      <c r="V19" s="26">
        <v>49</v>
      </c>
      <c r="W19" s="26">
        <v>49</v>
      </c>
      <c r="X19" s="26">
        <v>51</v>
      </c>
      <c r="Y19" s="26">
        <v>43</v>
      </c>
      <c r="Z19" s="26">
        <v>63</v>
      </c>
      <c r="AA19" s="26">
        <v>20</v>
      </c>
      <c r="AB19" s="26">
        <v>81</v>
      </c>
      <c r="AC19" s="26">
        <v>80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53"/>
      <c r="B20" s="155"/>
      <c r="C20" s="157"/>
      <c r="D20" s="159"/>
      <c r="E20" s="157"/>
      <c r="F20" s="161"/>
      <c r="G20" s="148"/>
      <c r="H20" s="28" t="str">
        <f>'PANEL DE CONTROL DISTRITAL'!H19</f>
        <v xml:space="preserve">Credenciales recibidas </v>
      </c>
      <c r="I20" s="42">
        <v>0</v>
      </c>
      <c r="J20" s="42">
        <v>33</v>
      </c>
      <c r="K20" s="42">
        <v>16</v>
      </c>
      <c r="L20" s="42">
        <v>47</v>
      </c>
      <c r="M20" s="42">
        <v>29</v>
      </c>
      <c r="N20" s="42">
        <v>51</v>
      </c>
      <c r="O20" s="42">
        <v>49</v>
      </c>
      <c r="P20" s="42">
        <v>26</v>
      </c>
      <c r="Q20" s="42">
        <v>49</v>
      </c>
      <c r="R20" s="42">
        <v>43</v>
      </c>
      <c r="S20" s="42">
        <v>32</v>
      </c>
      <c r="T20" s="42">
        <v>51</v>
      </c>
      <c r="U20" s="42">
        <v>25</v>
      </c>
      <c r="V20" s="42">
        <v>49</v>
      </c>
      <c r="W20" s="42">
        <v>49</v>
      </c>
      <c r="X20" s="42">
        <v>51</v>
      </c>
      <c r="Y20" s="42">
        <v>43</v>
      </c>
      <c r="Z20" s="42">
        <v>63</v>
      </c>
      <c r="AA20" s="42">
        <v>20</v>
      </c>
      <c r="AB20" s="42">
        <v>81</v>
      </c>
      <c r="AC20" s="42">
        <v>80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52">
        <f>'PANEL DE CONTROL DISTRITAL'!A21</f>
        <v>5</v>
      </c>
      <c r="B22" s="154" t="str">
        <f>'PANEL DE CONTROL DISTRITAL'!B21</f>
        <v>CONCILIACIÓN</v>
      </c>
      <c r="C22" s="156" t="str">
        <f>'PANEL DE CONTROL DISTRITAL'!C21</f>
        <v>Responsable de Módulo</v>
      </c>
      <c r="D22" s="158" t="str">
        <f>'PANEL DE CONTROL DISTRITAL'!D21</f>
        <v xml:space="preserve">Credenciales disponibles para entrega = </v>
      </c>
      <c r="E22" s="156" t="str">
        <f>'PANEL DE CONTROL DISTRITAL'!E21</f>
        <v>(Credenciales en resguardo / Credenciales totales en SIIRFE disponibles para entrega) x 100</v>
      </c>
      <c r="F22" s="160" t="str">
        <f>'PANEL DE CONTROL DISTRITAL'!F21</f>
        <v>Semanal (remesa)</v>
      </c>
      <c r="G22" s="147">
        <f>'PANEL DE CONTROL DISTRITAL'!G21</f>
        <v>1</v>
      </c>
      <c r="H22" s="28" t="str">
        <f>'PANEL DE CONTROL DISTRITAL'!H21</f>
        <v>Credenciales en resguardo</v>
      </c>
      <c r="I22" s="26">
        <v>136</v>
      </c>
      <c r="J22" s="26">
        <v>130</v>
      </c>
      <c r="K22" s="26">
        <v>106</v>
      </c>
      <c r="L22" s="26">
        <v>120</v>
      </c>
      <c r="M22" s="26">
        <v>92</v>
      </c>
      <c r="N22" s="26">
        <v>110</v>
      </c>
      <c r="O22" s="26">
        <v>122</v>
      </c>
      <c r="P22" s="26">
        <v>91</v>
      </c>
      <c r="Q22" s="26">
        <v>116</v>
      </c>
      <c r="R22" s="26">
        <v>96</v>
      </c>
      <c r="S22" s="26">
        <v>80</v>
      </c>
      <c r="T22" s="26">
        <v>101</v>
      </c>
      <c r="U22" s="26">
        <v>99</v>
      </c>
      <c r="V22" s="26">
        <v>116</v>
      </c>
      <c r="W22" s="26">
        <v>119</v>
      </c>
      <c r="X22" s="26">
        <v>113</v>
      </c>
      <c r="Y22" s="26">
        <v>106</v>
      </c>
      <c r="Z22" s="26">
        <v>133</v>
      </c>
      <c r="AA22" s="26">
        <v>103</v>
      </c>
      <c r="AB22" s="26">
        <v>129</v>
      </c>
      <c r="AC22" s="26">
        <v>127</v>
      </c>
      <c r="AD22" s="26">
        <v>114</v>
      </c>
      <c r="AE22" s="130">
        <f>IFERROR(SUM(I22:AD22)/SUM(I23:AD23),0)</f>
        <v>1</v>
      </c>
    </row>
    <row r="23" spans="1:43" s="3" customFormat="1" ht="50.1" customHeight="1">
      <c r="A23" s="153"/>
      <c r="B23" s="155"/>
      <c r="C23" s="157"/>
      <c r="D23" s="159"/>
      <c r="E23" s="157"/>
      <c r="F23" s="161"/>
      <c r="G23" s="148"/>
      <c r="H23" s="28" t="str">
        <f>'PANEL DE CONTROL DISTRITAL'!H22</f>
        <v>Credenciales totales en SIIRFE disponibles para entrega</v>
      </c>
      <c r="I23" s="42">
        <v>136</v>
      </c>
      <c r="J23" s="42">
        <v>130</v>
      </c>
      <c r="K23" s="42">
        <v>106</v>
      </c>
      <c r="L23" s="42">
        <v>120</v>
      </c>
      <c r="M23" s="42">
        <v>92</v>
      </c>
      <c r="N23" s="42">
        <v>110</v>
      </c>
      <c r="O23" s="42">
        <v>122</v>
      </c>
      <c r="P23" s="42">
        <v>91</v>
      </c>
      <c r="Q23" s="42">
        <v>116</v>
      </c>
      <c r="R23" s="42">
        <v>96</v>
      </c>
      <c r="S23" s="42">
        <v>80</v>
      </c>
      <c r="T23" s="42">
        <v>101</v>
      </c>
      <c r="U23" s="42">
        <v>99</v>
      </c>
      <c r="V23" s="42">
        <v>116</v>
      </c>
      <c r="W23" s="42">
        <v>119</v>
      </c>
      <c r="X23" s="42">
        <v>113</v>
      </c>
      <c r="Y23" s="42">
        <v>106</v>
      </c>
      <c r="Z23" s="42">
        <v>133</v>
      </c>
      <c r="AA23" s="42">
        <v>103</v>
      </c>
      <c r="AB23" s="42">
        <v>129</v>
      </c>
      <c r="AC23" s="42">
        <v>127</v>
      </c>
      <c r="AD23" s="42">
        <v>114</v>
      </c>
      <c r="AE23" s="130"/>
    </row>
    <row r="24" spans="1:43" s="4" customFormat="1" ht="13.9">
      <c r="A24" s="149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1"/>
    </row>
    <row r="25" spans="1:43" ht="50.1" customHeight="1">
      <c r="A25" s="152">
        <f>'PANEL DE CONTROL DISTRITAL'!A24</f>
        <v>6</v>
      </c>
      <c r="B25" s="154" t="str">
        <f>'PANEL DE CONTROL DISTRITAL'!B24</f>
        <v>ENTREGA</v>
      </c>
      <c r="C25" s="156" t="str">
        <f>'PANEL DE CONTROL DISTRITAL'!C24</f>
        <v>Operador de Equipo Tecnológico</v>
      </c>
      <c r="D25" s="158" t="str">
        <f>'PANEL DE CONTROL DISTRITAL'!D24</f>
        <v xml:space="preserve">Efectividad de entrega de CPV en MAC = </v>
      </c>
      <c r="E25" s="156" t="str">
        <f>'PANEL DE CONTROL DISTRITAL'!E24</f>
        <v>(Total de credenciales entregadas / Total de credenciales solicitadas) x 100</v>
      </c>
      <c r="F25" s="160" t="str">
        <f>'PANEL DE CONTROL DISTRITAL'!F24</f>
        <v>Semanal (remesa)</v>
      </c>
      <c r="G25" s="147">
        <f>'PANEL DE CONTROL DISTRITAL'!G24</f>
        <v>0.9</v>
      </c>
      <c r="H25" s="28" t="str">
        <f>'PANEL DE CONTROL DISTRITAL'!H24</f>
        <v xml:space="preserve">Total de credenciales entregadas </v>
      </c>
      <c r="I25" s="26">
        <v>9</v>
      </c>
      <c r="J25" s="26">
        <v>39</v>
      </c>
      <c r="K25" s="26">
        <v>40</v>
      </c>
      <c r="L25" s="26">
        <v>33</v>
      </c>
      <c r="M25" s="26">
        <v>57</v>
      </c>
      <c r="N25" s="26">
        <v>32</v>
      </c>
      <c r="O25" s="26">
        <v>37</v>
      </c>
      <c r="P25" s="26">
        <v>57</v>
      </c>
      <c r="Q25" s="26">
        <v>24</v>
      </c>
      <c r="R25" s="26">
        <v>43</v>
      </c>
      <c r="S25" s="26">
        <v>46</v>
      </c>
      <c r="T25" s="26">
        <v>30</v>
      </c>
      <c r="U25" s="26">
        <v>27</v>
      </c>
      <c r="V25" s="26">
        <v>32</v>
      </c>
      <c r="W25" s="26">
        <v>46</v>
      </c>
      <c r="X25" s="26">
        <v>55</v>
      </c>
      <c r="Y25" s="26">
        <v>50</v>
      </c>
      <c r="Z25" s="26">
        <v>36</v>
      </c>
      <c r="AA25" s="26">
        <v>50</v>
      </c>
      <c r="AB25" s="26">
        <v>55</v>
      </c>
      <c r="AC25" s="26">
        <v>81</v>
      </c>
      <c r="AD25" s="26">
        <v>13</v>
      </c>
      <c r="AE25" s="130">
        <f>IFERROR(SUM(I25:AD25)/SUM(I26:AD26),0)</f>
        <v>1</v>
      </c>
    </row>
    <row r="26" spans="1:43" ht="50.1" customHeight="1">
      <c r="A26" s="153"/>
      <c r="B26" s="155"/>
      <c r="C26" s="157"/>
      <c r="D26" s="159"/>
      <c r="E26" s="157"/>
      <c r="F26" s="161"/>
      <c r="G26" s="148"/>
      <c r="H26" s="28" t="str">
        <f>'PANEL DE CONTROL DISTRITAL'!H25</f>
        <v xml:space="preserve"> Total de credenciales solicitadas</v>
      </c>
      <c r="I26" s="42">
        <v>9</v>
      </c>
      <c r="J26" s="42">
        <v>39</v>
      </c>
      <c r="K26" s="42">
        <v>40</v>
      </c>
      <c r="L26" s="42">
        <v>33</v>
      </c>
      <c r="M26" s="42">
        <v>57</v>
      </c>
      <c r="N26" s="42">
        <v>32</v>
      </c>
      <c r="O26" s="42">
        <v>37</v>
      </c>
      <c r="P26" s="42">
        <v>57</v>
      </c>
      <c r="Q26" s="42">
        <v>24</v>
      </c>
      <c r="R26" s="42">
        <v>43</v>
      </c>
      <c r="S26" s="42">
        <v>46</v>
      </c>
      <c r="T26" s="42">
        <v>30</v>
      </c>
      <c r="U26" s="42">
        <v>27</v>
      </c>
      <c r="V26" s="42">
        <v>32</v>
      </c>
      <c r="W26" s="42">
        <v>46</v>
      </c>
      <c r="X26" s="42">
        <v>55</v>
      </c>
      <c r="Y26" s="42">
        <v>50</v>
      </c>
      <c r="Z26" s="42">
        <v>36</v>
      </c>
      <c r="AA26" s="42">
        <v>50</v>
      </c>
      <c r="AB26" s="42">
        <v>55</v>
      </c>
      <c r="AC26" s="42">
        <v>81</v>
      </c>
      <c r="AD26" s="42">
        <v>13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I29:L29"/>
    <mergeCell ref="B34:M34"/>
    <mergeCell ref="B35:G35"/>
    <mergeCell ref="H35:M35"/>
    <mergeCell ref="B36:G37"/>
    <mergeCell ref="H36:M37"/>
    <mergeCell ref="A6:A9"/>
    <mergeCell ref="B6:H6"/>
    <mergeCell ref="I6:X6"/>
    <mergeCell ref="AE6:AE9"/>
    <mergeCell ref="B7:D7"/>
    <mergeCell ref="E7:H7"/>
    <mergeCell ref="I7:X7"/>
    <mergeCell ref="B8:X8"/>
    <mergeCell ref="A1:AE1"/>
    <mergeCell ref="F2:G2"/>
    <mergeCell ref="A4:AE4"/>
    <mergeCell ref="A5:AE5"/>
    <mergeCell ref="W2:AE2"/>
    <mergeCell ref="F10:F11"/>
    <mergeCell ref="G10:G11"/>
    <mergeCell ref="AE10:AE11"/>
    <mergeCell ref="A12:AE12"/>
    <mergeCell ref="A10:A11"/>
    <mergeCell ref="B10:B11"/>
    <mergeCell ref="C10:C11"/>
    <mergeCell ref="D10:D11"/>
    <mergeCell ref="E10:E11"/>
    <mergeCell ref="F13:F14"/>
    <mergeCell ref="G13:G14"/>
    <mergeCell ref="AE13:AE14"/>
    <mergeCell ref="A15:AE15"/>
    <mergeCell ref="A13:A14"/>
    <mergeCell ref="B13:B14"/>
    <mergeCell ref="C13:C14"/>
    <mergeCell ref="D13:D14"/>
    <mergeCell ref="E13:E14"/>
    <mergeCell ref="F16:F17"/>
    <mergeCell ref="G16:G17"/>
    <mergeCell ref="AE16:AE17"/>
    <mergeCell ref="A18:AE18"/>
    <mergeCell ref="A16:A17"/>
    <mergeCell ref="B16:B17"/>
    <mergeCell ref="C16:C17"/>
    <mergeCell ref="D16:D17"/>
    <mergeCell ref="E16:E17"/>
    <mergeCell ref="E22:E23"/>
    <mergeCell ref="F19:F20"/>
    <mergeCell ref="G19:G20"/>
    <mergeCell ref="AE19:AE20"/>
    <mergeCell ref="A19:A20"/>
    <mergeCell ref="B19:B20"/>
    <mergeCell ref="C19:C20"/>
    <mergeCell ref="D19:D20"/>
    <mergeCell ref="E19:E20"/>
    <mergeCell ref="F22:F23"/>
    <mergeCell ref="G22:G23"/>
    <mergeCell ref="AE22:AE23"/>
    <mergeCell ref="A22:A23"/>
    <mergeCell ref="B22:B23"/>
    <mergeCell ref="C22:C23"/>
    <mergeCell ref="D22:D23"/>
    <mergeCell ref="G25:G26"/>
    <mergeCell ref="AE25:AE26"/>
    <mergeCell ref="A24:AE24"/>
    <mergeCell ref="A25:A26"/>
    <mergeCell ref="B25:B26"/>
    <mergeCell ref="C25:C26"/>
    <mergeCell ref="D25:D26"/>
    <mergeCell ref="E25:E26"/>
    <mergeCell ref="F25:F26"/>
  </mergeCells>
  <conditionalFormatting sqref="AE10">
    <cfRule type="cellIs" dxfId="135" priority="20" operator="greaterThan">
      <formula>95%</formula>
    </cfRule>
    <cfRule type="cellIs" dxfId="134" priority="21" operator="greaterThanOrEqual">
      <formula>90%</formula>
    </cfRule>
    <cfRule type="cellIs" dxfId="133" priority="22" operator="lessThan">
      <formula>89.99%</formula>
    </cfRule>
  </conditionalFormatting>
  <conditionalFormatting sqref="AE13">
    <cfRule type="cellIs" dxfId="132" priority="17" operator="greaterThan">
      <formula>95%</formula>
    </cfRule>
    <cfRule type="cellIs" dxfId="131" priority="18" operator="greaterThanOrEqual">
      <formula>90%</formula>
    </cfRule>
    <cfRule type="cellIs" dxfId="130" priority="19" operator="lessThan">
      <formula>89.99%</formula>
    </cfRule>
  </conditionalFormatting>
  <conditionalFormatting sqref="AE16">
    <cfRule type="cellIs" dxfId="129" priority="14" operator="greaterThan">
      <formula>95%</formula>
    </cfRule>
    <cfRule type="cellIs" dxfId="128" priority="15" operator="greaterThanOrEqual">
      <formula>90%</formula>
    </cfRule>
    <cfRule type="cellIs" dxfId="127" priority="16" operator="lessThan">
      <formula>89.99%</formula>
    </cfRule>
  </conditionalFormatting>
  <conditionalFormatting sqref="AE19">
    <cfRule type="cellIs" dxfId="126" priority="11" operator="greaterThan">
      <formula>95%</formula>
    </cfRule>
    <cfRule type="cellIs" dxfId="125" priority="12" operator="greaterThanOrEqual">
      <formula>90%</formula>
    </cfRule>
    <cfRule type="cellIs" dxfId="124" priority="13" operator="lessThan">
      <formula>89.99%</formula>
    </cfRule>
  </conditionalFormatting>
  <conditionalFormatting sqref="AE25">
    <cfRule type="cellIs" dxfId="123" priority="5" operator="greaterThan">
      <formula>95%</formula>
    </cfRule>
    <cfRule type="cellIs" dxfId="122" priority="6" operator="greaterThanOrEqual">
      <formula>90%</formula>
    </cfRule>
    <cfRule type="cellIs" dxfId="121" priority="7" operator="lessThan">
      <formula>89.99%</formula>
    </cfRule>
  </conditionalFormatting>
  <conditionalFormatting sqref="AE22">
    <cfRule type="cellIs" dxfId="120" priority="1" operator="greaterThanOrEqual">
      <formula>100%</formula>
    </cfRule>
    <cfRule type="cellIs" dxfId="119" priority="2" operator="lessThan">
      <formula>99.99%</formula>
    </cfRule>
  </conditionalFormatting>
  <conditionalFormatting sqref="I21:AD21">
    <cfRule type="colorScale" priority="392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D4B3B533-B07C-42D0-9EC6-D86E3D0F7A40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AQ37"/>
  <sheetViews>
    <sheetView showGridLines="0" topLeftCell="B32" zoomScaleNormal="10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30153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18</v>
      </c>
      <c r="J10" s="26">
        <v>112</v>
      </c>
      <c r="K10" s="26">
        <v>105</v>
      </c>
      <c r="L10" s="26">
        <v>130</v>
      </c>
      <c r="M10" s="26">
        <v>122</v>
      </c>
      <c r="N10" s="26">
        <v>134</v>
      </c>
      <c r="O10" s="26">
        <v>126</v>
      </c>
      <c r="P10" s="26">
        <v>130</v>
      </c>
      <c r="Q10" s="26">
        <v>134</v>
      </c>
      <c r="R10" s="26">
        <v>100</v>
      </c>
      <c r="S10" s="26">
        <v>134</v>
      </c>
      <c r="T10" s="26">
        <v>124</v>
      </c>
      <c r="U10" s="26">
        <v>127</v>
      </c>
      <c r="V10" s="26">
        <v>175</v>
      </c>
      <c r="W10" s="26">
        <v>169</v>
      </c>
      <c r="X10" s="26">
        <v>163</v>
      </c>
      <c r="Y10" s="26">
        <v>196</v>
      </c>
      <c r="Z10" s="26">
        <v>117</v>
      </c>
      <c r="AA10" s="26">
        <v>199</v>
      </c>
      <c r="AB10" s="26">
        <v>292</v>
      </c>
      <c r="AC10" s="26">
        <v>441</v>
      </c>
      <c r="AD10" s="26">
        <v>150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18</v>
      </c>
      <c r="J11" s="42">
        <v>112</v>
      </c>
      <c r="K11" s="42">
        <v>105</v>
      </c>
      <c r="L11" s="42">
        <v>130</v>
      </c>
      <c r="M11" s="42">
        <v>122</v>
      </c>
      <c r="N11" s="42">
        <v>134</v>
      </c>
      <c r="O11" s="42">
        <v>126</v>
      </c>
      <c r="P11" s="42">
        <v>130</v>
      </c>
      <c r="Q11" s="42">
        <v>134</v>
      </c>
      <c r="R11" s="42">
        <v>100</v>
      </c>
      <c r="S11" s="42">
        <v>134</v>
      </c>
      <c r="T11" s="42">
        <v>124</v>
      </c>
      <c r="U11" s="42">
        <v>127</v>
      </c>
      <c r="V11" s="42">
        <v>175</v>
      </c>
      <c r="W11" s="42">
        <v>169</v>
      </c>
      <c r="X11" s="42">
        <v>163</v>
      </c>
      <c r="Y11" s="42">
        <v>196</v>
      </c>
      <c r="Z11" s="42">
        <v>117</v>
      </c>
      <c r="AA11" s="42">
        <v>199</v>
      </c>
      <c r="AB11" s="42">
        <v>292</v>
      </c>
      <c r="AC11" s="42">
        <v>441</v>
      </c>
      <c r="AD11" s="42">
        <v>150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18</v>
      </c>
      <c r="J13" s="26">
        <v>112</v>
      </c>
      <c r="K13" s="26">
        <v>105</v>
      </c>
      <c r="L13" s="26">
        <v>127</v>
      </c>
      <c r="M13" s="26">
        <v>122</v>
      </c>
      <c r="N13" s="26">
        <v>131</v>
      </c>
      <c r="O13" s="26">
        <v>126</v>
      </c>
      <c r="P13" s="26">
        <v>129</v>
      </c>
      <c r="Q13" s="26">
        <v>134</v>
      </c>
      <c r="R13" s="26">
        <v>100</v>
      </c>
      <c r="S13" s="26">
        <v>133</v>
      </c>
      <c r="T13" s="26">
        <v>124</v>
      </c>
      <c r="U13" s="26">
        <v>127</v>
      </c>
      <c r="V13" s="26">
        <v>175</v>
      </c>
      <c r="W13" s="26">
        <v>168</v>
      </c>
      <c r="X13" s="26">
        <v>162</v>
      </c>
      <c r="Y13" s="26">
        <v>194</v>
      </c>
      <c r="Z13" s="26">
        <v>117</v>
      </c>
      <c r="AA13" s="26">
        <v>198</v>
      </c>
      <c r="AB13" s="26">
        <v>291</v>
      </c>
      <c r="AC13" s="26">
        <v>441</v>
      </c>
      <c r="AD13" s="26">
        <v>150</v>
      </c>
      <c r="AE13" s="130">
        <f>IFERROR(SUM(I13:AD13)/SUM(I14:AD14),0)</f>
        <v>0.99587992937021774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18</v>
      </c>
      <c r="J14" s="42">
        <v>112</v>
      </c>
      <c r="K14" s="42">
        <v>105</v>
      </c>
      <c r="L14" s="42">
        <v>130</v>
      </c>
      <c r="M14" s="42">
        <v>122</v>
      </c>
      <c r="N14" s="42">
        <v>134</v>
      </c>
      <c r="O14" s="42">
        <v>126</v>
      </c>
      <c r="P14" s="42">
        <v>130</v>
      </c>
      <c r="Q14" s="42">
        <v>134</v>
      </c>
      <c r="R14" s="42">
        <v>100</v>
      </c>
      <c r="S14" s="42">
        <v>134</v>
      </c>
      <c r="T14" s="42">
        <v>124</v>
      </c>
      <c r="U14" s="42">
        <v>127</v>
      </c>
      <c r="V14" s="42">
        <v>175</v>
      </c>
      <c r="W14" s="42">
        <v>169</v>
      </c>
      <c r="X14" s="42">
        <v>163</v>
      </c>
      <c r="Y14" s="42">
        <v>196</v>
      </c>
      <c r="Z14" s="42">
        <v>117</v>
      </c>
      <c r="AA14" s="42">
        <v>199</v>
      </c>
      <c r="AB14" s="42">
        <v>292</v>
      </c>
      <c r="AC14" s="42">
        <v>441</v>
      </c>
      <c r="AD14" s="42">
        <v>150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18</v>
      </c>
      <c r="J16" s="26">
        <v>112</v>
      </c>
      <c r="K16" s="26">
        <v>105</v>
      </c>
      <c r="L16" s="26">
        <v>130</v>
      </c>
      <c r="M16" s="26">
        <v>122</v>
      </c>
      <c r="N16" s="26">
        <v>134</v>
      </c>
      <c r="O16" s="26">
        <v>126</v>
      </c>
      <c r="P16" s="26">
        <v>130</v>
      </c>
      <c r="Q16" s="26">
        <v>134</v>
      </c>
      <c r="R16" s="26">
        <v>100</v>
      </c>
      <c r="S16" s="26">
        <v>134</v>
      </c>
      <c r="T16" s="26">
        <v>124</v>
      </c>
      <c r="U16" s="26">
        <v>127</v>
      </c>
      <c r="V16" s="26">
        <v>175</v>
      </c>
      <c r="W16" s="26">
        <v>169</v>
      </c>
      <c r="X16" s="26">
        <v>163</v>
      </c>
      <c r="Y16" s="26">
        <v>196</v>
      </c>
      <c r="Z16" s="26">
        <v>117</v>
      </c>
      <c r="AA16" s="26">
        <v>199</v>
      </c>
      <c r="AB16" s="26">
        <v>292</v>
      </c>
      <c r="AC16" s="26">
        <v>441</v>
      </c>
      <c r="AD16" s="26">
        <v>150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18</v>
      </c>
      <c r="J17" s="42">
        <v>112</v>
      </c>
      <c r="K17" s="42">
        <v>105</v>
      </c>
      <c r="L17" s="42">
        <v>130</v>
      </c>
      <c r="M17" s="42">
        <v>122</v>
      </c>
      <c r="N17" s="42">
        <v>134</v>
      </c>
      <c r="O17" s="42">
        <v>126</v>
      </c>
      <c r="P17" s="42">
        <v>130</v>
      </c>
      <c r="Q17" s="42">
        <v>134</v>
      </c>
      <c r="R17" s="42">
        <v>100</v>
      </c>
      <c r="S17" s="42">
        <v>134</v>
      </c>
      <c r="T17" s="42">
        <v>124</v>
      </c>
      <c r="U17" s="42">
        <v>127</v>
      </c>
      <c r="V17" s="42">
        <v>175</v>
      </c>
      <c r="W17" s="42">
        <v>169</v>
      </c>
      <c r="X17" s="42">
        <v>163</v>
      </c>
      <c r="Y17" s="42">
        <v>196</v>
      </c>
      <c r="Z17" s="42">
        <v>117</v>
      </c>
      <c r="AA17" s="42">
        <v>199</v>
      </c>
      <c r="AB17" s="42">
        <v>292</v>
      </c>
      <c r="AC17" s="42">
        <v>441</v>
      </c>
      <c r="AD17" s="42">
        <v>150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137</v>
      </c>
      <c r="K19" s="26">
        <v>104</v>
      </c>
      <c r="L19" s="26">
        <v>99</v>
      </c>
      <c r="M19" s="26">
        <v>136</v>
      </c>
      <c r="N19" s="26">
        <v>133</v>
      </c>
      <c r="O19" s="26">
        <v>147</v>
      </c>
      <c r="P19" s="26">
        <v>121</v>
      </c>
      <c r="Q19" s="26">
        <v>126</v>
      </c>
      <c r="R19" s="26">
        <v>100</v>
      </c>
      <c r="S19" s="26">
        <v>143</v>
      </c>
      <c r="T19" s="26">
        <v>96</v>
      </c>
      <c r="U19" s="26">
        <v>60</v>
      </c>
      <c r="V19" s="26">
        <v>243</v>
      </c>
      <c r="W19" s="26">
        <v>92</v>
      </c>
      <c r="X19" s="26">
        <v>212</v>
      </c>
      <c r="Y19" s="26">
        <v>118</v>
      </c>
      <c r="Z19" s="26">
        <v>76</v>
      </c>
      <c r="AA19" s="26">
        <v>85</v>
      </c>
      <c r="AB19" s="26">
        <v>345</v>
      </c>
      <c r="AC19" s="26">
        <v>312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137</v>
      </c>
      <c r="K20" s="42">
        <v>104</v>
      </c>
      <c r="L20" s="42">
        <v>99</v>
      </c>
      <c r="M20" s="42">
        <v>136</v>
      </c>
      <c r="N20" s="42">
        <v>133</v>
      </c>
      <c r="O20" s="42">
        <v>147</v>
      </c>
      <c r="P20" s="42">
        <v>121</v>
      </c>
      <c r="Q20" s="42">
        <v>126</v>
      </c>
      <c r="R20" s="42">
        <v>100</v>
      </c>
      <c r="S20" s="42">
        <v>143</v>
      </c>
      <c r="T20" s="42">
        <v>96</v>
      </c>
      <c r="U20" s="42">
        <v>60</v>
      </c>
      <c r="V20" s="42">
        <v>243</v>
      </c>
      <c r="W20" s="42">
        <v>92</v>
      </c>
      <c r="X20" s="42">
        <v>212</v>
      </c>
      <c r="Y20" s="42">
        <v>118</v>
      </c>
      <c r="Z20" s="42">
        <v>76</v>
      </c>
      <c r="AA20" s="42">
        <v>85</v>
      </c>
      <c r="AB20" s="42">
        <v>345</v>
      </c>
      <c r="AC20" s="42">
        <v>312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328</v>
      </c>
      <c r="J22" s="26">
        <v>341</v>
      </c>
      <c r="K22" s="26">
        <v>335</v>
      </c>
      <c r="L22" s="26">
        <v>305</v>
      </c>
      <c r="M22" s="26">
        <v>321</v>
      </c>
      <c r="N22" s="26">
        <v>333</v>
      </c>
      <c r="O22" s="26">
        <v>364</v>
      </c>
      <c r="P22" s="26">
        <v>330</v>
      </c>
      <c r="Q22" s="26">
        <v>347</v>
      </c>
      <c r="R22" s="26">
        <v>360</v>
      </c>
      <c r="S22" s="26">
        <v>350</v>
      </c>
      <c r="T22" s="26">
        <v>312</v>
      </c>
      <c r="U22" s="26">
        <v>255</v>
      </c>
      <c r="V22" s="26">
        <v>376</v>
      </c>
      <c r="W22" s="26">
        <v>308</v>
      </c>
      <c r="X22" s="26">
        <v>356</v>
      </c>
      <c r="Y22" s="26">
        <v>302</v>
      </c>
      <c r="Z22" s="26">
        <v>280</v>
      </c>
      <c r="AA22" s="26">
        <v>228</v>
      </c>
      <c r="AB22" s="26">
        <v>388</v>
      </c>
      <c r="AC22" s="26">
        <v>413</v>
      </c>
      <c r="AD22" s="26">
        <v>395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328</v>
      </c>
      <c r="J23" s="42">
        <v>341</v>
      </c>
      <c r="K23" s="42">
        <v>335</v>
      </c>
      <c r="L23" s="42">
        <v>305</v>
      </c>
      <c r="M23" s="42">
        <v>321</v>
      </c>
      <c r="N23" s="42">
        <v>333</v>
      </c>
      <c r="O23" s="42">
        <v>364</v>
      </c>
      <c r="P23" s="42">
        <v>330</v>
      </c>
      <c r="Q23" s="42">
        <v>347</v>
      </c>
      <c r="R23" s="42">
        <v>360</v>
      </c>
      <c r="S23" s="42">
        <v>350</v>
      </c>
      <c r="T23" s="42">
        <v>312</v>
      </c>
      <c r="U23" s="42">
        <v>255</v>
      </c>
      <c r="V23" s="42">
        <v>376</v>
      </c>
      <c r="W23" s="42">
        <v>308</v>
      </c>
      <c r="X23" s="42">
        <v>356</v>
      </c>
      <c r="Y23" s="42">
        <v>302</v>
      </c>
      <c r="Z23" s="42">
        <v>280</v>
      </c>
      <c r="AA23" s="42">
        <v>228</v>
      </c>
      <c r="AB23" s="42">
        <v>388</v>
      </c>
      <c r="AC23" s="42">
        <v>413</v>
      </c>
      <c r="AD23" s="42">
        <v>395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17</v>
      </c>
      <c r="J25" s="26">
        <v>123</v>
      </c>
      <c r="K25" s="26">
        <v>103</v>
      </c>
      <c r="L25" s="26">
        <v>129</v>
      </c>
      <c r="M25" s="26">
        <v>120</v>
      </c>
      <c r="N25" s="26">
        <v>119</v>
      </c>
      <c r="O25" s="26">
        <v>116</v>
      </c>
      <c r="P25" s="26">
        <v>155</v>
      </c>
      <c r="Q25" s="26">
        <v>109</v>
      </c>
      <c r="R25" s="26">
        <v>87</v>
      </c>
      <c r="S25" s="26">
        <v>149</v>
      </c>
      <c r="T25" s="26">
        <v>134</v>
      </c>
      <c r="U25" s="26">
        <v>117</v>
      </c>
      <c r="V25" s="26">
        <v>122</v>
      </c>
      <c r="W25" s="26">
        <v>160</v>
      </c>
      <c r="X25" s="26">
        <v>163</v>
      </c>
      <c r="Y25" s="26">
        <v>172</v>
      </c>
      <c r="Z25" s="26">
        <v>98</v>
      </c>
      <c r="AA25" s="26">
        <v>137</v>
      </c>
      <c r="AB25" s="26">
        <v>185</v>
      </c>
      <c r="AC25" s="26">
        <v>286</v>
      </c>
      <c r="AD25" s="26">
        <v>18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17</v>
      </c>
      <c r="J26" s="42">
        <v>123</v>
      </c>
      <c r="K26" s="42">
        <v>103</v>
      </c>
      <c r="L26" s="42">
        <v>129</v>
      </c>
      <c r="M26" s="42">
        <v>120</v>
      </c>
      <c r="N26" s="42">
        <v>119</v>
      </c>
      <c r="O26" s="42">
        <v>116</v>
      </c>
      <c r="P26" s="42">
        <v>155</v>
      </c>
      <c r="Q26" s="42">
        <v>109</v>
      </c>
      <c r="R26" s="42">
        <v>87</v>
      </c>
      <c r="S26" s="42">
        <v>149</v>
      </c>
      <c r="T26" s="42">
        <v>134</v>
      </c>
      <c r="U26" s="42">
        <v>117</v>
      </c>
      <c r="V26" s="42">
        <v>122</v>
      </c>
      <c r="W26" s="42">
        <v>160</v>
      </c>
      <c r="X26" s="42">
        <v>163</v>
      </c>
      <c r="Y26" s="42">
        <v>172</v>
      </c>
      <c r="Z26" s="42">
        <v>98</v>
      </c>
      <c r="AA26" s="42">
        <v>137</v>
      </c>
      <c r="AB26" s="42">
        <v>185</v>
      </c>
      <c r="AC26" s="42">
        <v>286</v>
      </c>
      <c r="AD26" s="42">
        <v>18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I29:L29"/>
    <mergeCell ref="B34:M34"/>
    <mergeCell ref="B35:G35"/>
    <mergeCell ref="H35:M35"/>
    <mergeCell ref="B36:G37"/>
    <mergeCell ref="H36:M37"/>
    <mergeCell ref="A6:A9"/>
    <mergeCell ref="B6:H6"/>
    <mergeCell ref="I6:X6"/>
    <mergeCell ref="AE6:AE9"/>
    <mergeCell ref="B7:D7"/>
    <mergeCell ref="E7:H7"/>
    <mergeCell ref="I7:X7"/>
    <mergeCell ref="B8:X8"/>
    <mergeCell ref="A1:AE1"/>
    <mergeCell ref="F2:G2"/>
    <mergeCell ref="A4:AE4"/>
    <mergeCell ref="A5:AE5"/>
    <mergeCell ref="W2:AE2"/>
    <mergeCell ref="F10:F11"/>
    <mergeCell ref="G10:G11"/>
    <mergeCell ref="AE10:AE11"/>
    <mergeCell ref="A12:AE12"/>
    <mergeCell ref="A10:A11"/>
    <mergeCell ref="B10:B11"/>
    <mergeCell ref="C10:C11"/>
    <mergeCell ref="D10:D11"/>
    <mergeCell ref="E10:E11"/>
    <mergeCell ref="F13:F14"/>
    <mergeCell ref="G13:G14"/>
    <mergeCell ref="AE13:AE14"/>
    <mergeCell ref="A15:AE15"/>
    <mergeCell ref="A13:A14"/>
    <mergeCell ref="B13:B14"/>
    <mergeCell ref="C13:C14"/>
    <mergeCell ref="D13:D14"/>
    <mergeCell ref="E13:E14"/>
    <mergeCell ref="F16:F17"/>
    <mergeCell ref="G16:G17"/>
    <mergeCell ref="AE16:AE17"/>
    <mergeCell ref="A18:AE18"/>
    <mergeCell ref="A16:A17"/>
    <mergeCell ref="B16:B17"/>
    <mergeCell ref="C16:C17"/>
    <mergeCell ref="D16:D17"/>
    <mergeCell ref="E16:E17"/>
    <mergeCell ref="E22:E23"/>
    <mergeCell ref="F19:F20"/>
    <mergeCell ref="G19:G20"/>
    <mergeCell ref="AE19:AE20"/>
    <mergeCell ref="A19:A20"/>
    <mergeCell ref="B19:B20"/>
    <mergeCell ref="C19:C20"/>
    <mergeCell ref="D19:D20"/>
    <mergeCell ref="E19:E20"/>
    <mergeCell ref="F22:F23"/>
    <mergeCell ref="G22:G23"/>
    <mergeCell ref="AE22:AE23"/>
    <mergeCell ref="A22:A23"/>
    <mergeCell ref="B22:B23"/>
    <mergeCell ref="C22:C23"/>
    <mergeCell ref="D22:D23"/>
    <mergeCell ref="G25:G26"/>
    <mergeCell ref="AE25:AE26"/>
    <mergeCell ref="A24:AE24"/>
    <mergeCell ref="A25:A26"/>
    <mergeCell ref="B25:B26"/>
    <mergeCell ref="C25:C26"/>
    <mergeCell ref="D25:D26"/>
    <mergeCell ref="E25:E26"/>
    <mergeCell ref="F25:F26"/>
  </mergeCells>
  <conditionalFormatting sqref="AE10">
    <cfRule type="cellIs" dxfId="118" priority="18" operator="greaterThan">
      <formula>95%</formula>
    </cfRule>
    <cfRule type="cellIs" dxfId="117" priority="19" operator="greaterThanOrEqual">
      <formula>90%</formula>
    </cfRule>
    <cfRule type="cellIs" dxfId="116" priority="20" operator="lessThan">
      <formula>89.99%</formula>
    </cfRule>
  </conditionalFormatting>
  <conditionalFormatting sqref="AE13">
    <cfRule type="cellIs" dxfId="115" priority="15" operator="greaterThan">
      <formula>95%</formula>
    </cfRule>
    <cfRule type="cellIs" dxfId="114" priority="16" operator="greaterThanOrEqual">
      <formula>90%</formula>
    </cfRule>
    <cfRule type="cellIs" dxfId="113" priority="17" operator="lessThan">
      <formula>89.99%</formula>
    </cfRule>
  </conditionalFormatting>
  <conditionalFormatting sqref="AE16">
    <cfRule type="cellIs" dxfId="112" priority="12" operator="greaterThan">
      <formula>95%</formula>
    </cfRule>
    <cfRule type="cellIs" dxfId="111" priority="13" operator="greaterThanOrEqual">
      <formula>90%</formula>
    </cfRule>
    <cfRule type="cellIs" dxfId="110" priority="14" operator="lessThan">
      <formula>89.99%</formula>
    </cfRule>
  </conditionalFormatting>
  <conditionalFormatting sqref="AE19">
    <cfRule type="cellIs" dxfId="109" priority="9" operator="greaterThan">
      <formula>95%</formula>
    </cfRule>
    <cfRule type="cellIs" dxfId="108" priority="10" operator="greaterThanOrEqual">
      <formula>90%</formula>
    </cfRule>
    <cfRule type="cellIs" dxfId="107" priority="11" operator="lessThan">
      <formula>89.99%</formula>
    </cfRule>
  </conditionalFormatting>
  <conditionalFormatting sqref="AE25">
    <cfRule type="cellIs" dxfId="106" priority="3" operator="greaterThan">
      <formula>95%</formula>
    </cfRule>
    <cfRule type="cellIs" dxfId="105" priority="4" operator="greaterThanOrEqual">
      <formula>90%</formula>
    </cfRule>
    <cfRule type="cellIs" dxfId="104" priority="5" operator="lessThan">
      <formula>89.99%</formula>
    </cfRule>
  </conditionalFormatting>
  <conditionalFormatting sqref="AE22">
    <cfRule type="cellIs" dxfId="103" priority="1" operator="greaterThanOrEqual">
      <formula>100%</formula>
    </cfRule>
    <cfRule type="cellIs" dxfId="102" priority="2" operator="lessThan">
      <formula>99.99%</formula>
    </cfRule>
  </conditionalFormatting>
  <conditionalFormatting sqref="I21:AD21">
    <cfRule type="colorScale" priority="393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A088B879-82D5-4091-A9AD-900754B19E09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AQ37"/>
  <sheetViews>
    <sheetView showGridLines="0" topLeftCell="C25" zoomScale="66" zoomScaleNormal="8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30154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53</v>
      </c>
      <c r="J10" s="26">
        <v>238</v>
      </c>
      <c r="K10" s="26">
        <v>258</v>
      </c>
      <c r="L10" s="26">
        <v>209</v>
      </c>
      <c r="M10" s="26">
        <v>268</v>
      </c>
      <c r="N10" s="26">
        <v>268</v>
      </c>
      <c r="O10" s="26">
        <v>271</v>
      </c>
      <c r="P10" s="26">
        <v>285</v>
      </c>
      <c r="Q10" s="26">
        <v>217</v>
      </c>
      <c r="R10" s="26">
        <v>204</v>
      </c>
      <c r="S10" s="26">
        <v>274</v>
      </c>
      <c r="T10" s="26">
        <v>266</v>
      </c>
      <c r="U10" s="26">
        <v>262</v>
      </c>
      <c r="V10" s="26">
        <v>336</v>
      </c>
      <c r="W10" s="26">
        <v>353</v>
      </c>
      <c r="X10" s="26">
        <v>319</v>
      </c>
      <c r="Y10" s="26">
        <v>317</v>
      </c>
      <c r="Z10" s="26">
        <v>242</v>
      </c>
      <c r="AA10" s="26">
        <v>463</v>
      </c>
      <c r="AB10" s="26">
        <v>695</v>
      </c>
      <c r="AC10" s="26">
        <v>966</v>
      </c>
      <c r="AD10" s="26">
        <v>316</v>
      </c>
      <c r="AE10" s="130">
        <f>IFERROR(SUM(I10:AD10)/SUM(I11:AD11),0)</f>
        <v>0.99971759390002823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53</v>
      </c>
      <c r="J11" s="42">
        <v>240</v>
      </c>
      <c r="K11" s="42">
        <v>258</v>
      </c>
      <c r="L11" s="42">
        <v>209</v>
      </c>
      <c r="M11" s="42">
        <v>268</v>
      </c>
      <c r="N11" s="42">
        <v>268</v>
      </c>
      <c r="O11" s="42">
        <v>271</v>
      </c>
      <c r="P11" s="42">
        <v>285</v>
      </c>
      <c r="Q11" s="42">
        <v>217</v>
      </c>
      <c r="R11" s="42">
        <v>204</v>
      </c>
      <c r="S11" s="42">
        <v>274</v>
      </c>
      <c r="T11" s="42">
        <v>266</v>
      </c>
      <c r="U11" s="42">
        <v>262</v>
      </c>
      <c r="V11" s="42">
        <v>336</v>
      </c>
      <c r="W11" s="42">
        <v>353</v>
      </c>
      <c r="X11" s="42">
        <v>319</v>
      </c>
      <c r="Y11" s="42">
        <v>317</v>
      </c>
      <c r="Z11" s="42">
        <v>242</v>
      </c>
      <c r="AA11" s="42">
        <v>463</v>
      </c>
      <c r="AB11" s="42">
        <v>695</v>
      </c>
      <c r="AC11" s="42">
        <v>966</v>
      </c>
      <c r="AD11" s="42">
        <v>316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53</v>
      </c>
      <c r="J13" s="26">
        <v>237</v>
      </c>
      <c r="K13" s="26">
        <v>258</v>
      </c>
      <c r="L13" s="26">
        <v>207</v>
      </c>
      <c r="M13" s="26">
        <v>268</v>
      </c>
      <c r="N13" s="26">
        <v>268</v>
      </c>
      <c r="O13" s="26">
        <v>271</v>
      </c>
      <c r="P13" s="26">
        <v>285</v>
      </c>
      <c r="Q13" s="26">
        <v>217</v>
      </c>
      <c r="R13" s="26">
        <v>203</v>
      </c>
      <c r="S13" s="26">
        <v>272</v>
      </c>
      <c r="T13" s="26">
        <v>266</v>
      </c>
      <c r="U13" s="26">
        <v>262</v>
      </c>
      <c r="V13" s="26">
        <v>335</v>
      </c>
      <c r="W13" s="26">
        <v>352</v>
      </c>
      <c r="X13" s="26">
        <v>318</v>
      </c>
      <c r="Y13" s="26">
        <v>317</v>
      </c>
      <c r="Z13" s="26">
        <v>242</v>
      </c>
      <c r="AA13" s="26">
        <v>460</v>
      </c>
      <c r="AB13" s="26">
        <v>695</v>
      </c>
      <c r="AC13" s="26">
        <v>965</v>
      </c>
      <c r="AD13" s="26">
        <v>313</v>
      </c>
      <c r="AE13" s="130">
        <f>IFERROR(SUM(I13:AD13)/SUM(I14:AD14),0)</f>
        <v>0.99774011299435028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53</v>
      </c>
      <c r="J14" s="42">
        <v>238</v>
      </c>
      <c r="K14" s="42">
        <v>258</v>
      </c>
      <c r="L14" s="42">
        <v>209</v>
      </c>
      <c r="M14" s="42">
        <v>268</v>
      </c>
      <c r="N14" s="42">
        <v>268</v>
      </c>
      <c r="O14" s="42">
        <v>271</v>
      </c>
      <c r="P14" s="42">
        <v>285</v>
      </c>
      <c r="Q14" s="42">
        <v>217</v>
      </c>
      <c r="R14" s="42">
        <v>204</v>
      </c>
      <c r="S14" s="42">
        <v>274</v>
      </c>
      <c r="T14" s="42">
        <v>266</v>
      </c>
      <c r="U14" s="42">
        <v>262</v>
      </c>
      <c r="V14" s="42">
        <v>336</v>
      </c>
      <c r="W14" s="42">
        <v>353</v>
      </c>
      <c r="X14" s="42">
        <v>319</v>
      </c>
      <c r="Y14" s="42">
        <v>317</v>
      </c>
      <c r="Z14" s="42">
        <v>242</v>
      </c>
      <c r="AA14" s="42">
        <v>463</v>
      </c>
      <c r="AB14" s="42">
        <v>695</v>
      </c>
      <c r="AC14" s="42">
        <v>966</v>
      </c>
      <c r="AD14" s="42">
        <v>316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53</v>
      </c>
      <c r="J16" s="26">
        <v>238</v>
      </c>
      <c r="K16" s="26">
        <v>258</v>
      </c>
      <c r="L16" s="26">
        <v>209</v>
      </c>
      <c r="M16" s="26">
        <v>268</v>
      </c>
      <c r="N16" s="26">
        <v>268</v>
      </c>
      <c r="O16" s="26">
        <v>271</v>
      </c>
      <c r="P16" s="26">
        <v>285</v>
      </c>
      <c r="Q16" s="26">
        <v>217</v>
      </c>
      <c r="R16" s="26">
        <v>204</v>
      </c>
      <c r="S16" s="26">
        <v>274</v>
      </c>
      <c r="T16" s="26">
        <v>266</v>
      </c>
      <c r="U16" s="26">
        <v>262</v>
      </c>
      <c r="V16" s="26">
        <v>336</v>
      </c>
      <c r="W16" s="26">
        <v>353</v>
      </c>
      <c r="X16" s="26">
        <v>319</v>
      </c>
      <c r="Y16" s="26">
        <v>317</v>
      </c>
      <c r="Z16" s="26">
        <v>242</v>
      </c>
      <c r="AA16" s="26">
        <v>463</v>
      </c>
      <c r="AB16" s="26">
        <v>695</v>
      </c>
      <c r="AC16" s="26">
        <v>966</v>
      </c>
      <c r="AD16" s="26">
        <v>316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53</v>
      </c>
      <c r="J17" s="42">
        <v>238</v>
      </c>
      <c r="K17" s="42">
        <v>258</v>
      </c>
      <c r="L17" s="42">
        <v>209</v>
      </c>
      <c r="M17" s="42">
        <v>268</v>
      </c>
      <c r="N17" s="42">
        <v>268</v>
      </c>
      <c r="O17" s="42">
        <v>271</v>
      </c>
      <c r="P17" s="42">
        <v>285</v>
      </c>
      <c r="Q17" s="42">
        <v>217</v>
      </c>
      <c r="R17" s="42">
        <v>204</v>
      </c>
      <c r="S17" s="42">
        <v>274</v>
      </c>
      <c r="T17" s="42">
        <v>266</v>
      </c>
      <c r="U17" s="42">
        <v>262</v>
      </c>
      <c r="V17" s="42">
        <v>336</v>
      </c>
      <c r="W17" s="42">
        <v>353</v>
      </c>
      <c r="X17" s="42">
        <v>319</v>
      </c>
      <c r="Y17" s="42">
        <v>317</v>
      </c>
      <c r="Z17" s="42">
        <v>242</v>
      </c>
      <c r="AA17" s="42">
        <v>463</v>
      </c>
      <c r="AB17" s="42">
        <v>695</v>
      </c>
      <c r="AC17" s="42">
        <v>966</v>
      </c>
      <c r="AD17" s="42">
        <v>316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214</v>
      </c>
      <c r="K19" s="26">
        <v>262</v>
      </c>
      <c r="L19" s="26">
        <v>275</v>
      </c>
      <c r="M19" s="26">
        <v>235</v>
      </c>
      <c r="N19" s="26">
        <v>225</v>
      </c>
      <c r="O19" s="26">
        <v>324</v>
      </c>
      <c r="P19" s="26">
        <v>279</v>
      </c>
      <c r="Q19" s="26">
        <v>214</v>
      </c>
      <c r="R19" s="26">
        <v>166</v>
      </c>
      <c r="S19" s="26">
        <v>325</v>
      </c>
      <c r="T19" s="26">
        <v>222</v>
      </c>
      <c r="U19" s="26">
        <v>96</v>
      </c>
      <c r="V19" s="26">
        <v>449</v>
      </c>
      <c r="W19" s="26">
        <v>341</v>
      </c>
      <c r="X19" s="26">
        <v>297</v>
      </c>
      <c r="Y19" s="26">
        <v>178</v>
      </c>
      <c r="Z19" s="26">
        <v>292</v>
      </c>
      <c r="AA19" s="26">
        <v>247</v>
      </c>
      <c r="AB19" s="26">
        <v>672</v>
      </c>
      <c r="AC19" s="26">
        <v>598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214</v>
      </c>
      <c r="K20" s="42">
        <v>262</v>
      </c>
      <c r="L20" s="42">
        <v>275</v>
      </c>
      <c r="M20" s="42">
        <v>235</v>
      </c>
      <c r="N20" s="42">
        <v>225</v>
      </c>
      <c r="O20" s="42">
        <v>324</v>
      </c>
      <c r="P20" s="42">
        <v>279</v>
      </c>
      <c r="Q20" s="42">
        <v>214</v>
      </c>
      <c r="R20" s="42">
        <v>166</v>
      </c>
      <c r="S20" s="42">
        <v>325</v>
      </c>
      <c r="T20" s="42">
        <v>222</v>
      </c>
      <c r="U20" s="42">
        <v>96</v>
      </c>
      <c r="V20" s="42">
        <v>449</v>
      </c>
      <c r="W20" s="42">
        <v>341</v>
      </c>
      <c r="X20" s="42">
        <v>297</v>
      </c>
      <c r="Y20" s="42">
        <v>178</v>
      </c>
      <c r="Z20" s="42">
        <v>292</v>
      </c>
      <c r="AA20" s="42">
        <v>247</v>
      </c>
      <c r="AB20" s="42">
        <v>672</v>
      </c>
      <c r="AC20" s="42">
        <v>598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437</v>
      </c>
      <c r="J22" s="26">
        <v>439</v>
      </c>
      <c r="K22" s="26">
        <v>472</v>
      </c>
      <c r="L22" s="26">
        <v>523</v>
      </c>
      <c r="M22" s="26">
        <v>488</v>
      </c>
      <c r="N22" s="26">
        <v>464</v>
      </c>
      <c r="O22" s="26">
        <v>512</v>
      </c>
      <c r="P22" s="26">
        <v>519</v>
      </c>
      <c r="Q22" s="26">
        <v>496</v>
      </c>
      <c r="R22" s="26">
        <v>437</v>
      </c>
      <c r="S22" s="26">
        <v>500</v>
      </c>
      <c r="T22" s="26">
        <v>493</v>
      </c>
      <c r="U22" s="26">
        <v>326</v>
      </c>
      <c r="V22" s="26">
        <v>521</v>
      </c>
      <c r="W22" s="26">
        <v>558</v>
      </c>
      <c r="X22" s="26">
        <v>528</v>
      </c>
      <c r="Y22" s="26">
        <v>365</v>
      </c>
      <c r="Z22" s="26">
        <v>431</v>
      </c>
      <c r="AA22" s="26">
        <v>418</v>
      </c>
      <c r="AB22" s="26">
        <v>700</v>
      </c>
      <c r="AC22" s="26">
        <v>729</v>
      </c>
      <c r="AD22" s="26">
        <v>710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437</v>
      </c>
      <c r="J23" s="42">
        <v>439</v>
      </c>
      <c r="K23" s="42">
        <v>472</v>
      </c>
      <c r="L23" s="42">
        <v>523</v>
      </c>
      <c r="M23" s="42">
        <v>488</v>
      </c>
      <c r="N23" s="42">
        <v>464</v>
      </c>
      <c r="O23" s="42">
        <v>512</v>
      </c>
      <c r="P23" s="42">
        <v>519</v>
      </c>
      <c r="Q23" s="42">
        <v>496</v>
      </c>
      <c r="R23" s="42">
        <v>437</v>
      </c>
      <c r="S23" s="42">
        <v>500</v>
      </c>
      <c r="T23" s="42">
        <v>493</v>
      </c>
      <c r="U23" s="42">
        <v>326</v>
      </c>
      <c r="V23" s="42">
        <v>521</v>
      </c>
      <c r="W23" s="42">
        <v>558</v>
      </c>
      <c r="X23" s="42">
        <v>528</v>
      </c>
      <c r="Y23" s="42">
        <v>365</v>
      </c>
      <c r="Z23" s="42">
        <v>431</v>
      </c>
      <c r="AA23" s="42">
        <v>418</v>
      </c>
      <c r="AB23" s="42">
        <v>700</v>
      </c>
      <c r="AC23" s="42">
        <v>729</v>
      </c>
      <c r="AD23" s="42">
        <v>710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45</v>
      </c>
      <c r="J25" s="26">
        <v>212</v>
      </c>
      <c r="K25" s="26">
        <v>223</v>
      </c>
      <c r="L25" s="26">
        <v>224</v>
      </c>
      <c r="M25" s="26">
        <v>260</v>
      </c>
      <c r="N25" s="26">
        <v>247</v>
      </c>
      <c r="O25" s="26">
        <v>276</v>
      </c>
      <c r="P25" s="26">
        <v>272</v>
      </c>
      <c r="Q25" s="26">
        <v>237</v>
      </c>
      <c r="R25" s="26">
        <v>225</v>
      </c>
      <c r="S25" s="26">
        <v>259</v>
      </c>
      <c r="T25" s="26">
        <v>229</v>
      </c>
      <c r="U25" s="26">
        <v>263</v>
      </c>
      <c r="V25" s="26">
        <v>254</v>
      </c>
      <c r="W25" s="26">
        <v>304</v>
      </c>
      <c r="X25" s="26">
        <v>326</v>
      </c>
      <c r="Y25" s="26">
        <v>341</v>
      </c>
      <c r="Z25" s="26">
        <v>226</v>
      </c>
      <c r="AA25" s="26">
        <v>260</v>
      </c>
      <c r="AB25" s="26">
        <v>390</v>
      </c>
      <c r="AC25" s="26">
        <v>566</v>
      </c>
      <c r="AD25" s="26">
        <v>19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45</v>
      </c>
      <c r="J26" s="42">
        <v>212</v>
      </c>
      <c r="K26" s="42">
        <v>223</v>
      </c>
      <c r="L26" s="42">
        <v>224</v>
      </c>
      <c r="M26" s="42">
        <v>260</v>
      </c>
      <c r="N26" s="42">
        <v>247</v>
      </c>
      <c r="O26" s="42">
        <v>276</v>
      </c>
      <c r="P26" s="42">
        <v>272</v>
      </c>
      <c r="Q26" s="42">
        <v>237</v>
      </c>
      <c r="R26" s="42">
        <v>225</v>
      </c>
      <c r="S26" s="42">
        <v>259</v>
      </c>
      <c r="T26" s="42">
        <v>229</v>
      </c>
      <c r="U26" s="42">
        <v>263</v>
      </c>
      <c r="V26" s="42">
        <v>254</v>
      </c>
      <c r="W26" s="42">
        <v>304</v>
      </c>
      <c r="X26" s="42">
        <v>326</v>
      </c>
      <c r="Y26" s="42">
        <v>341</v>
      </c>
      <c r="Z26" s="42">
        <v>226</v>
      </c>
      <c r="AA26" s="42">
        <v>260</v>
      </c>
      <c r="AB26" s="42">
        <v>390</v>
      </c>
      <c r="AC26" s="42">
        <v>566</v>
      </c>
      <c r="AD26" s="42">
        <v>19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56.45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I29:L29"/>
    <mergeCell ref="B34:M34"/>
    <mergeCell ref="B35:G35"/>
    <mergeCell ref="H35:M35"/>
    <mergeCell ref="B36:G37"/>
    <mergeCell ref="H36:M37"/>
    <mergeCell ref="A6:A9"/>
    <mergeCell ref="B6:H6"/>
    <mergeCell ref="I6:X6"/>
    <mergeCell ref="AE6:AE9"/>
    <mergeCell ref="B7:D7"/>
    <mergeCell ref="E7:H7"/>
    <mergeCell ref="I7:X7"/>
    <mergeCell ref="B8:X8"/>
    <mergeCell ref="A1:AE1"/>
    <mergeCell ref="F2:G2"/>
    <mergeCell ref="A4:AE4"/>
    <mergeCell ref="A5:AE5"/>
    <mergeCell ref="W2:AE2"/>
    <mergeCell ref="F10:F11"/>
    <mergeCell ref="G10:G11"/>
    <mergeCell ref="AE10:AE11"/>
    <mergeCell ref="A12:AE12"/>
    <mergeCell ref="A10:A11"/>
    <mergeCell ref="B10:B11"/>
    <mergeCell ref="C10:C11"/>
    <mergeCell ref="D10:D11"/>
    <mergeCell ref="E10:E11"/>
    <mergeCell ref="F13:F14"/>
    <mergeCell ref="G13:G14"/>
    <mergeCell ref="AE13:AE14"/>
    <mergeCell ref="A15:AE15"/>
    <mergeCell ref="A13:A14"/>
    <mergeCell ref="B13:B14"/>
    <mergeCell ref="C13:C14"/>
    <mergeCell ref="D13:D14"/>
    <mergeCell ref="E13:E14"/>
    <mergeCell ref="F16:F17"/>
    <mergeCell ref="G16:G17"/>
    <mergeCell ref="AE16:AE17"/>
    <mergeCell ref="A18:AE18"/>
    <mergeCell ref="A16:A17"/>
    <mergeCell ref="B16:B17"/>
    <mergeCell ref="C16:C17"/>
    <mergeCell ref="D16:D17"/>
    <mergeCell ref="E16:E17"/>
    <mergeCell ref="E22:E23"/>
    <mergeCell ref="F19:F20"/>
    <mergeCell ref="G19:G20"/>
    <mergeCell ref="AE19:AE20"/>
    <mergeCell ref="A19:A20"/>
    <mergeCell ref="B19:B20"/>
    <mergeCell ref="C19:C20"/>
    <mergeCell ref="D19:D20"/>
    <mergeCell ref="E19:E20"/>
    <mergeCell ref="F22:F23"/>
    <mergeCell ref="G22:G23"/>
    <mergeCell ref="AE22:AE23"/>
    <mergeCell ref="A22:A23"/>
    <mergeCell ref="B22:B23"/>
    <mergeCell ref="C22:C23"/>
    <mergeCell ref="D22:D23"/>
    <mergeCell ref="G25:G26"/>
    <mergeCell ref="AE25:AE26"/>
    <mergeCell ref="A24:AE24"/>
    <mergeCell ref="A25:A26"/>
    <mergeCell ref="B25:B26"/>
    <mergeCell ref="C25:C26"/>
    <mergeCell ref="D25:D26"/>
    <mergeCell ref="E25:E26"/>
    <mergeCell ref="F25:F26"/>
  </mergeCells>
  <conditionalFormatting sqref="AE10">
    <cfRule type="cellIs" dxfId="101" priority="18" operator="greaterThan">
      <formula>95%</formula>
    </cfRule>
    <cfRule type="cellIs" dxfId="100" priority="19" operator="greaterThanOrEqual">
      <formula>90%</formula>
    </cfRule>
    <cfRule type="cellIs" dxfId="99" priority="20" operator="lessThan">
      <formula>89.99%</formula>
    </cfRule>
  </conditionalFormatting>
  <conditionalFormatting sqref="AE13">
    <cfRule type="cellIs" dxfId="98" priority="15" operator="greaterThan">
      <formula>95%</formula>
    </cfRule>
    <cfRule type="cellIs" dxfId="97" priority="16" operator="greaterThanOrEqual">
      <formula>90%</formula>
    </cfRule>
    <cfRule type="cellIs" dxfId="96" priority="17" operator="lessThan">
      <formula>89.99%</formula>
    </cfRule>
  </conditionalFormatting>
  <conditionalFormatting sqref="AE16">
    <cfRule type="cellIs" dxfId="95" priority="12" operator="greaterThan">
      <formula>95%</formula>
    </cfRule>
    <cfRule type="cellIs" dxfId="94" priority="13" operator="greaterThanOrEqual">
      <formula>90%</formula>
    </cfRule>
    <cfRule type="cellIs" dxfId="93" priority="14" operator="lessThan">
      <formula>89.99%</formula>
    </cfRule>
  </conditionalFormatting>
  <conditionalFormatting sqref="AE19">
    <cfRule type="cellIs" dxfId="92" priority="9" operator="greaterThan">
      <formula>95%</formula>
    </cfRule>
    <cfRule type="cellIs" dxfId="91" priority="10" operator="greaterThanOrEqual">
      <formula>90%</formula>
    </cfRule>
    <cfRule type="cellIs" dxfId="90" priority="11" operator="lessThan">
      <formula>89.99%</formula>
    </cfRule>
  </conditionalFormatting>
  <conditionalFormatting sqref="AE25">
    <cfRule type="cellIs" dxfId="89" priority="3" operator="greaterThan">
      <formula>95%</formula>
    </cfRule>
    <cfRule type="cellIs" dxfId="88" priority="4" operator="greaterThanOrEqual">
      <formula>90%</formula>
    </cfRule>
    <cfRule type="cellIs" dxfId="87" priority="5" operator="lessThan">
      <formula>89.99%</formula>
    </cfRule>
  </conditionalFormatting>
  <conditionalFormatting sqref="AE22">
    <cfRule type="cellIs" dxfId="86" priority="1" operator="greaterThanOrEqual">
      <formula>100%</formula>
    </cfRule>
    <cfRule type="cellIs" dxfId="85" priority="2" operator="lessThan">
      <formula>99.99%</formula>
    </cfRule>
  </conditionalFormatting>
  <conditionalFormatting sqref="I21:AD21">
    <cfRule type="colorScale" priority="394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F44476FC-EBF2-4ED9-9576-7A66FE5D76EB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5EDA0-686B-4638-A9DB-602B781B1EBB}">
  <sheetPr>
    <tabColor rgb="FF00B0F0"/>
  </sheetPr>
  <dimension ref="A1:AQ37"/>
  <sheetViews>
    <sheetView showGridLines="0" topLeftCell="A17" zoomScale="66" zoomScaleNormal="8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30155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6</v>
      </c>
      <c r="J10" s="26">
        <v>59</v>
      </c>
      <c r="K10" s="26">
        <v>50</v>
      </c>
      <c r="L10" s="26">
        <v>85</v>
      </c>
      <c r="M10" s="26">
        <v>52</v>
      </c>
      <c r="N10" s="26">
        <v>40</v>
      </c>
      <c r="O10" s="26">
        <v>49</v>
      </c>
      <c r="P10" s="26">
        <v>63</v>
      </c>
      <c r="Q10" s="26">
        <v>80</v>
      </c>
      <c r="R10" s="26">
        <v>55</v>
      </c>
      <c r="S10" s="26">
        <v>69</v>
      </c>
      <c r="T10" s="26">
        <v>59</v>
      </c>
      <c r="U10" s="26">
        <v>28</v>
      </c>
      <c r="V10" s="26">
        <v>111</v>
      </c>
      <c r="W10" s="26">
        <v>78</v>
      </c>
      <c r="X10" s="26">
        <v>66</v>
      </c>
      <c r="Y10" s="26">
        <v>52</v>
      </c>
      <c r="Z10" s="26">
        <v>0</v>
      </c>
      <c r="AA10" s="26">
        <v>123</v>
      </c>
      <c r="AB10" s="26">
        <v>144</v>
      </c>
      <c r="AC10" s="26">
        <v>170</v>
      </c>
      <c r="AD10" s="26">
        <v>54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6</v>
      </c>
      <c r="J11" s="42">
        <v>59</v>
      </c>
      <c r="K11" s="42">
        <v>50</v>
      </c>
      <c r="L11" s="42">
        <v>85</v>
      </c>
      <c r="M11" s="42">
        <v>52</v>
      </c>
      <c r="N11" s="42">
        <v>40</v>
      </c>
      <c r="O11" s="42">
        <v>49</v>
      </c>
      <c r="P11" s="42">
        <v>63</v>
      </c>
      <c r="Q11" s="42">
        <v>80</v>
      </c>
      <c r="R11" s="42">
        <v>55</v>
      </c>
      <c r="S11" s="42">
        <v>69</v>
      </c>
      <c r="T11" s="42">
        <v>59</v>
      </c>
      <c r="U11" s="42">
        <v>28</v>
      </c>
      <c r="V11" s="42">
        <v>111</v>
      </c>
      <c r="W11" s="42">
        <v>78</v>
      </c>
      <c r="X11" s="42">
        <v>66</v>
      </c>
      <c r="Y11" s="42">
        <v>52</v>
      </c>
      <c r="Z11" s="42">
        <v>0</v>
      </c>
      <c r="AA11" s="42">
        <v>123</v>
      </c>
      <c r="AB11" s="42">
        <v>144</v>
      </c>
      <c r="AC11" s="42">
        <v>170</v>
      </c>
      <c r="AD11" s="42">
        <v>54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6</v>
      </c>
      <c r="J13" s="26">
        <v>59</v>
      </c>
      <c r="K13" s="26">
        <v>50</v>
      </c>
      <c r="L13" s="26">
        <v>84</v>
      </c>
      <c r="M13" s="26">
        <v>52</v>
      </c>
      <c r="N13" s="26">
        <v>39</v>
      </c>
      <c r="O13" s="26">
        <v>49</v>
      </c>
      <c r="P13" s="26">
        <v>63</v>
      </c>
      <c r="Q13" s="26">
        <v>80</v>
      </c>
      <c r="R13" s="26">
        <v>53</v>
      </c>
      <c r="S13" s="26">
        <v>69</v>
      </c>
      <c r="T13" s="26">
        <v>59</v>
      </c>
      <c r="U13" s="26">
        <v>28</v>
      </c>
      <c r="V13" s="26">
        <v>109</v>
      </c>
      <c r="W13" s="26">
        <v>78</v>
      </c>
      <c r="X13" s="26">
        <v>65</v>
      </c>
      <c r="Y13" s="26">
        <v>52</v>
      </c>
      <c r="Z13" s="26">
        <v>0</v>
      </c>
      <c r="AA13" s="26">
        <v>123</v>
      </c>
      <c r="AB13" s="26">
        <v>143</v>
      </c>
      <c r="AC13" s="26">
        <v>167</v>
      </c>
      <c r="AD13" s="26">
        <v>53</v>
      </c>
      <c r="AE13" s="130">
        <f>IFERROR(SUM(I13:AD13)/SUM(I14:AD14),0)</f>
        <v>0.99196249162759542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6</v>
      </c>
      <c r="J14" s="42">
        <v>59</v>
      </c>
      <c r="K14" s="42">
        <v>50</v>
      </c>
      <c r="L14" s="42">
        <v>85</v>
      </c>
      <c r="M14" s="42">
        <v>52</v>
      </c>
      <c r="N14" s="42">
        <v>40</v>
      </c>
      <c r="O14" s="42">
        <v>49</v>
      </c>
      <c r="P14" s="42">
        <v>63</v>
      </c>
      <c r="Q14" s="42">
        <v>80</v>
      </c>
      <c r="R14" s="42">
        <v>55</v>
      </c>
      <c r="S14" s="42">
        <v>69</v>
      </c>
      <c r="T14" s="42">
        <v>59</v>
      </c>
      <c r="U14" s="42">
        <v>28</v>
      </c>
      <c r="V14" s="42">
        <v>111</v>
      </c>
      <c r="W14" s="42">
        <v>78</v>
      </c>
      <c r="X14" s="42">
        <v>66</v>
      </c>
      <c r="Y14" s="42">
        <v>52</v>
      </c>
      <c r="Z14" s="42">
        <v>0</v>
      </c>
      <c r="AA14" s="42">
        <v>123</v>
      </c>
      <c r="AB14" s="42">
        <v>144</v>
      </c>
      <c r="AC14" s="42">
        <v>170</v>
      </c>
      <c r="AD14" s="42">
        <v>54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6</v>
      </c>
      <c r="J16" s="26">
        <v>59</v>
      </c>
      <c r="K16" s="26">
        <v>50</v>
      </c>
      <c r="L16" s="26">
        <v>85</v>
      </c>
      <c r="M16" s="26">
        <v>52</v>
      </c>
      <c r="N16" s="26">
        <v>40</v>
      </c>
      <c r="O16" s="26">
        <v>49</v>
      </c>
      <c r="P16" s="26">
        <v>63</v>
      </c>
      <c r="Q16" s="26">
        <v>80</v>
      </c>
      <c r="R16" s="26">
        <v>55</v>
      </c>
      <c r="S16" s="26">
        <v>69</v>
      </c>
      <c r="T16" s="26">
        <v>59</v>
      </c>
      <c r="U16" s="26">
        <v>28</v>
      </c>
      <c r="V16" s="26">
        <v>111</v>
      </c>
      <c r="W16" s="26">
        <v>78</v>
      </c>
      <c r="X16" s="26">
        <v>66</v>
      </c>
      <c r="Y16" s="26">
        <v>52</v>
      </c>
      <c r="Z16" s="26">
        <v>0</v>
      </c>
      <c r="AA16" s="26">
        <v>123</v>
      </c>
      <c r="AB16" s="26">
        <v>144</v>
      </c>
      <c r="AC16" s="26">
        <v>144</v>
      </c>
      <c r="AD16" s="26">
        <v>54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6</v>
      </c>
      <c r="J17" s="42">
        <v>59</v>
      </c>
      <c r="K17" s="42">
        <v>50</v>
      </c>
      <c r="L17" s="42">
        <v>85</v>
      </c>
      <c r="M17" s="42">
        <v>52</v>
      </c>
      <c r="N17" s="42">
        <v>40</v>
      </c>
      <c r="O17" s="42">
        <v>49</v>
      </c>
      <c r="P17" s="42">
        <v>63</v>
      </c>
      <c r="Q17" s="42">
        <v>80</v>
      </c>
      <c r="R17" s="42">
        <v>55</v>
      </c>
      <c r="S17" s="42">
        <v>69</v>
      </c>
      <c r="T17" s="42">
        <v>59</v>
      </c>
      <c r="U17" s="42">
        <v>28</v>
      </c>
      <c r="V17" s="42">
        <v>111</v>
      </c>
      <c r="W17" s="42">
        <v>78</v>
      </c>
      <c r="X17" s="42">
        <v>66</v>
      </c>
      <c r="Y17" s="42">
        <v>52</v>
      </c>
      <c r="Z17" s="42">
        <v>0</v>
      </c>
      <c r="AA17" s="42">
        <v>123</v>
      </c>
      <c r="AB17" s="42">
        <v>144</v>
      </c>
      <c r="AC17" s="42">
        <v>144</v>
      </c>
      <c r="AD17" s="42">
        <v>54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106</v>
      </c>
      <c r="K19" s="26">
        <v>0</v>
      </c>
      <c r="L19" s="26">
        <v>0</v>
      </c>
      <c r="M19" s="26">
        <v>184</v>
      </c>
      <c r="N19" s="26">
        <v>0</v>
      </c>
      <c r="O19" s="26">
        <v>73</v>
      </c>
      <c r="P19" s="26">
        <v>35</v>
      </c>
      <c r="Q19" s="26">
        <v>0</v>
      </c>
      <c r="R19" s="26">
        <v>137</v>
      </c>
      <c r="S19" s="26">
        <v>54</v>
      </c>
      <c r="T19" s="26">
        <v>60</v>
      </c>
      <c r="U19" s="26">
        <v>60</v>
      </c>
      <c r="V19" s="26">
        <v>54</v>
      </c>
      <c r="W19" s="26">
        <v>61</v>
      </c>
      <c r="X19" s="26">
        <v>79</v>
      </c>
      <c r="Y19" s="26">
        <v>0</v>
      </c>
      <c r="Z19" s="26">
        <v>55</v>
      </c>
      <c r="AA19" s="26">
        <v>15</v>
      </c>
      <c r="AB19" s="26">
        <v>7</v>
      </c>
      <c r="AC19" s="26">
        <v>175</v>
      </c>
      <c r="AD19" s="26">
        <v>111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106</v>
      </c>
      <c r="K20" s="42">
        <v>0</v>
      </c>
      <c r="L20" s="42">
        <v>0</v>
      </c>
      <c r="M20" s="42">
        <v>184</v>
      </c>
      <c r="N20" s="42">
        <v>0</v>
      </c>
      <c r="O20" s="42">
        <v>73</v>
      </c>
      <c r="P20" s="42">
        <v>35</v>
      </c>
      <c r="Q20" s="42">
        <v>0</v>
      </c>
      <c r="R20" s="42">
        <v>137</v>
      </c>
      <c r="S20" s="42">
        <v>54</v>
      </c>
      <c r="T20" s="42">
        <v>60</v>
      </c>
      <c r="U20" s="42">
        <v>60</v>
      </c>
      <c r="V20" s="42">
        <v>54</v>
      </c>
      <c r="W20" s="42">
        <v>61</v>
      </c>
      <c r="X20" s="42">
        <v>79</v>
      </c>
      <c r="Y20" s="42">
        <v>0</v>
      </c>
      <c r="Z20" s="42">
        <v>55</v>
      </c>
      <c r="AA20" s="42">
        <v>15</v>
      </c>
      <c r="AB20" s="42">
        <v>7</v>
      </c>
      <c r="AC20" s="42">
        <v>175</v>
      </c>
      <c r="AD20" s="42">
        <v>111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242</v>
      </c>
      <c r="J22" s="26">
        <v>296</v>
      </c>
      <c r="K22" s="26">
        <v>231</v>
      </c>
      <c r="L22" s="26">
        <v>145</v>
      </c>
      <c r="M22" s="26">
        <v>279</v>
      </c>
      <c r="N22" s="26">
        <v>260</v>
      </c>
      <c r="O22" s="26">
        <v>263</v>
      </c>
      <c r="P22" s="26">
        <v>224</v>
      </c>
      <c r="Q22" s="26">
        <v>170</v>
      </c>
      <c r="R22" s="26">
        <v>239</v>
      </c>
      <c r="S22" s="26">
        <v>273</v>
      </c>
      <c r="T22" s="26">
        <v>297</v>
      </c>
      <c r="U22" s="26">
        <v>348</v>
      </c>
      <c r="V22" s="26">
        <v>225</v>
      </c>
      <c r="W22" s="26">
        <v>221</v>
      </c>
      <c r="X22" s="26">
        <v>281</v>
      </c>
      <c r="Y22" s="26">
        <v>295</v>
      </c>
      <c r="Z22" s="26">
        <v>342</v>
      </c>
      <c r="AA22" s="26">
        <v>259</v>
      </c>
      <c r="AB22" s="26">
        <v>159</v>
      </c>
      <c r="AC22" s="26">
        <v>270</v>
      </c>
      <c r="AD22" s="26">
        <v>301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242</v>
      </c>
      <c r="J23" s="42">
        <v>296</v>
      </c>
      <c r="K23" s="42">
        <v>231</v>
      </c>
      <c r="L23" s="42">
        <v>145</v>
      </c>
      <c r="M23" s="42">
        <v>279</v>
      </c>
      <c r="N23" s="42">
        <v>260</v>
      </c>
      <c r="O23" s="42">
        <v>263</v>
      </c>
      <c r="P23" s="42">
        <v>224</v>
      </c>
      <c r="Q23" s="42">
        <v>170</v>
      </c>
      <c r="R23" s="42">
        <v>239</v>
      </c>
      <c r="S23" s="42">
        <v>273</v>
      </c>
      <c r="T23" s="42">
        <v>297</v>
      </c>
      <c r="U23" s="42">
        <v>348</v>
      </c>
      <c r="V23" s="42">
        <v>225</v>
      </c>
      <c r="W23" s="42">
        <v>221</v>
      </c>
      <c r="X23" s="42">
        <v>281</v>
      </c>
      <c r="Y23" s="42">
        <v>295</v>
      </c>
      <c r="Z23" s="42">
        <v>342</v>
      </c>
      <c r="AA23" s="42">
        <v>259</v>
      </c>
      <c r="AB23" s="42">
        <v>159</v>
      </c>
      <c r="AC23" s="42">
        <v>270</v>
      </c>
      <c r="AD23" s="42">
        <v>301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52</v>
      </c>
      <c r="K25" s="26">
        <v>58</v>
      </c>
      <c r="L25" s="26">
        <v>86</v>
      </c>
      <c r="M25" s="26">
        <v>50</v>
      </c>
      <c r="N25" s="26">
        <v>16</v>
      </c>
      <c r="O25" s="26">
        <v>70</v>
      </c>
      <c r="P25" s="26">
        <v>53</v>
      </c>
      <c r="Q25" s="26">
        <v>72</v>
      </c>
      <c r="R25" s="26">
        <v>71</v>
      </c>
      <c r="S25" s="26">
        <v>15</v>
      </c>
      <c r="T25" s="26">
        <v>36</v>
      </c>
      <c r="U25" s="26">
        <v>9</v>
      </c>
      <c r="V25" s="26">
        <v>177</v>
      </c>
      <c r="W25" s="26">
        <v>65</v>
      </c>
      <c r="X25" s="26">
        <v>19</v>
      </c>
      <c r="Y25" s="26">
        <v>54</v>
      </c>
      <c r="Z25" s="26">
        <v>8</v>
      </c>
      <c r="AA25" s="26">
        <v>98</v>
      </c>
      <c r="AB25" s="26">
        <v>107</v>
      </c>
      <c r="AC25" s="26">
        <v>61</v>
      </c>
      <c r="AD25" s="26">
        <v>80</v>
      </c>
      <c r="AE25" s="130">
        <f>IFERROR(SUM(I25:AD25)/SUM(I26:AD26),0)</f>
        <v>0.99603803486529319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0</v>
      </c>
      <c r="J26" s="42">
        <v>52</v>
      </c>
      <c r="K26" s="42">
        <v>58</v>
      </c>
      <c r="L26" s="42">
        <v>86</v>
      </c>
      <c r="M26" s="42">
        <v>50</v>
      </c>
      <c r="N26" s="42">
        <v>16</v>
      </c>
      <c r="O26" s="42">
        <v>70</v>
      </c>
      <c r="P26" s="42">
        <v>53</v>
      </c>
      <c r="Q26" s="42">
        <v>73</v>
      </c>
      <c r="R26" s="42">
        <v>72</v>
      </c>
      <c r="S26" s="42">
        <v>15</v>
      </c>
      <c r="T26" s="42">
        <v>36</v>
      </c>
      <c r="U26" s="42">
        <v>9</v>
      </c>
      <c r="V26" s="42">
        <v>180</v>
      </c>
      <c r="W26" s="42">
        <v>65</v>
      </c>
      <c r="X26" s="42">
        <v>19</v>
      </c>
      <c r="Y26" s="42">
        <v>54</v>
      </c>
      <c r="Z26" s="42">
        <v>8</v>
      </c>
      <c r="AA26" s="42">
        <v>98</v>
      </c>
      <c r="AB26" s="42">
        <v>107</v>
      </c>
      <c r="AC26" s="42">
        <v>61</v>
      </c>
      <c r="AD26" s="42">
        <v>80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AE10:AE11"/>
    <mergeCell ref="F10:F11"/>
    <mergeCell ref="AE6:AE9"/>
    <mergeCell ref="B7:D7"/>
    <mergeCell ref="W2:AE2"/>
    <mergeCell ref="B8:X8"/>
    <mergeCell ref="G10:G11"/>
    <mergeCell ref="A1:AE1"/>
    <mergeCell ref="F2:G2"/>
    <mergeCell ref="A4:AE4"/>
    <mergeCell ref="A5:AE5"/>
    <mergeCell ref="E7:H7"/>
    <mergeCell ref="I7:X7"/>
    <mergeCell ref="A6:A9"/>
    <mergeCell ref="B6:H6"/>
    <mergeCell ref="I6:X6"/>
    <mergeCell ref="A12:AE12"/>
    <mergeCell ref="A13:A14"/>
    <mergeCell ref="B13:B14"/>
    <mergeCell ref="C13:C14"/>
    <mergeCell ref="D13:D14"/>
    <mergeCell ref="E13:E14"/>
    <mergeCell ref="F13:F14"/>
    <mergeCell ref="G13:G14"/>
    <mergeCell ref="AE13:AE14"/>
    <mergeCell ref="A10:A11"/>
    <mergeCell ref="B10:B11"/>
    <mergeCell ref="C10:C11"/>
    <mergeCell ref="D10:D11"/>
    <mergeCell ref="E10:E11"/>
    <mergeCell ref="A15:AE15"/>
    <mergeCell ref="A16:A17"/>
    <mergeCell ref="B16:B17"/>
    <mergeCell ref="C16:C17"/>
    <mergeCell ref="D16:D17"/>
    <mergeCell ref="E16:E17"/>
    <mergeCell ref="F16:F17"/>
    <mergeCell ref="G16:G17"/>
    <mergeCell ref="AE16:AE17"/>
    <mergeCell ref="E22:E23"/>
    <mergeCell ref="F22:F23"/>
    <mergeCell ref="A18:AE18"/>
    <mergeCell ref="A19:A20"/>
    <mergeCell ref="B19:B20"/>
    <mergeCell ref="C19:C20"/>
    <mergeCell ref="D19:D20"/>
    <mergeCell ref="E19:E20"/>
    <mergeCell ref="F19:F20"/>
    <mergeCell ref="G19:G20"/>
    <mergeCell ref="AE19:AE20"/>
    <mergeCell ref="B36:G37"/>
    <mergeCell ref="H36:M37"/>
    <mergeCell ref="G22:G23"/>
    <mergeCell ref="AE22:AE23"/>
    <mergeCell ref="A24:AE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AE25:AE26"/>
    <mergeCell ref="I29:L29"/>
    <mergeCell ref="B34:M34"/>
    <mergeCell ref="B35:G35"/>
    <mergeCell ref="H35:M35"/>
  </mergeCells>
  <conditionalFormatting sqref="AE10">
    <cfRule type="cellIs" dxfId="84" priority="15" operator="greaterThan">
      <formula>95%</formula>
    </cfRule>
    <cfRule type="cellIs" dxfId="83" priority="16" operator="greaterThanOrEqual">
      <formula>90%</formula>
    </cfRule>
    <cfRule type="cellIs" dxfId="82" priority="17" operator="lessThan">
      <formula>89.99%</formula>
    </cfRule>
  </conditionalFormatting>
  <conditionalFormatting sqref="AE13">
    <cfRule type="cellIs" dxfId="81" priority="12" operator="greaterThan">
      <formula>95%</formula>
    </cfRule>
    <cfRule type="cellIs" dxfId="80" priority="13" operator="greaterThanOrEqual">
      <formula>90%</formula>
    </cfRule>
    <cfRule type="cellIs" dxfId="79" priority="14" operator="lessThan">
      <formula>89.99%</formula>
    </cfRule>
  </conditionalFormatting>
  <conditionalFormatting sqref="AE16">
    <cfRule type="cellIs" dxfId="78" priority="9" operator="greaterThan">
      <formula>95%</formula>
    </cfRule>
    <cfRule type="cellIs" dxfId="77" priority="10" operator="greaterThanOrEqual">
      <formula>90%</formula>
    </cfRule>
    <cfRule type="cellIs" dxfId="76" priority="11" operator="lessThan">
      <formula>89.99%</formula>
    </cfRule>
  </conditionalFormatting>
  <conditionalFormatting sqref="AE19">
    <cfRule type="cellIs" dxfId="75" priority="6" operator="greaterThan">
      <formula>95%</formula>
    </cfRule>
    <cfRule type="cellIs" dxfId="74" priority="7" operator="greaterThanOrEqual">
      <formula>90%</formula>
    </cfRule>
    <cfRule type="cellIs" dxfId="73" priority="8" operator="lessThan">
      <formula>89.99%</formula>
    </cfRule>
  </conditionalFormatting>
  <conditionalFormatting sqref="AE25">
    <cfRule type="cellIs" dxfId="72" priority="3" operator="greaterThan">
      <formula>95%</formula>
    </cfRule>
    <cfRule type="cellIs" dxfId="71" priority="4" operator="greaterThanOrEqual">
      <formula>90%</formula>
    </cfRule>
    <cfRule type="cellIs" dxfId="70" priority="5" operator="lessThan">
      <formula>89.99%</formula>
    </cfRule>
  </conditionalFormatting>
  <conditionalFormatting sqref="AE22">
    <cfRule type="cellIs" dxfId="69" priority="1" operator="greaterThanOrEqual">
      <formula>100%</formula>
    </cfRule>
    <cfRule type="cellIs" dxfId="68" priority="2" operator="lessThan">
      <formula>99.99%</formula>
    </cfRule>
  </conditionalFormatting>
  <conditionalFormatting sqref="I21:AD21">
    <cfRule type="colorScale" priority="395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DD040093-6E63-4B7C-AFEE-046C27ECF063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9556B-24D6-4385-A9A1-F9E12A2F2625}">
  <sheetPr>
    <tabColor rgb="FF00B0F0"/>
  </sheetPr>
  <dimension ref="A1:AQ37"/>
  <sheetViews>
    <sheetView showGridLines="0" topLeftCell="F27" zoomScale="66" zoomScaleNormal="8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30156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8</v>
      </c>
      <c r="J10" s="26">
        <v>78</v>
      </c>
      <c r="K10" s="26">
        <v>96</v>
      </c>
      <c r="L10" s="26">
        <v>26</v>
      </c>
      <c r="M10" s="26">
        <v>35</v>
      </c>
      <c r="N10" s="26">
        <v>78</v>
      </c>
      <c r="O10" s="26">
        <v>54</v>
      </c>
      <c r="P10" s="26">
        <v>130</v>
      </c>
      <c r="Q10" s="26">
        <v>19</v>
      </c>
      <c r="R10" s="26">
        <v>13</v>
      </c>
      <c r="S10" s="26">
        <v>48</v>
      </c>
      <c r="T10" s="26">
        <v>52</v>
      </c>
      <c r="U10" s="26">
        <v>100</v>
      </c>
      <c r="V10" s="26">
        <v>25</v>
      </c>
      <c r="W10" s="26">
        <v>22</v>
      </c>
      <c r="X10" s="26">
        <v>50</v>
      </c>
      <c r="Y10" s="26">
        <v>50</v>
      </c>
      <c r="Z10" s="26">
        <v>89</v>
      </c>
      <c r="AA10" s="26">
        <v>9</v>
      </c>
      <c r="AB10" s="26">
        <v>16</v>
      </c>
      <c r="AC10" s="26">
        <v>155</v>
      </c>
      <c r="AD10" s="26">
        <v>57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8</v>
      </c>
      <c r="J11" s="42">
        <v>78</v>
      </c>
      <c r="K11" s="42">
        <v>96</v>
      </c>
      <c r="L11" s="42">
        <v>26</v>
      </c>
      <c r="M11" s="42">
        <v>35</v>
      </c>
      <c r="N11" s="42">
        <v>78</v>
      </c>
      <c r="O11" s="42">
        <v>54</v>
      </c>
      <c r="P11" s="42">
        <v>130</v>
      </c>
      <c r="Q11" s="42">
        <v>19</v>
      </c>
      <c r="R11" s="42">
        <v>13</v>
      </c>
      <c r="S11" s="42">
        <v>48</v>
      </c>
      <c r="T11" s="42">
        <v>52</v>
      </c>
      <c r="U11" s="42">
        <v>100</v>
      </c>
      <c r="V11" s="42">
        <v>25</v>
      </c>
      <c r="W11" s="42">
        <v>22</v>
      </c>
      <c r="X11" s="42">
        <v>50</v>
      </c>
      <c r="Y11" s="42">
        <v>50</v>
      </c>
      <c r="Z11" s="42">
        <v>89</v>
      </c>
      <c r="AA11" s="42">
        <v>9</v>
      </c>
      <c r="AB11" s="42">
        <v>16</v>
      </c>
      <c r="AC11" s="42">
        <v>155</v>
      </c>
      <c r="AD11" s="42">
        <v>57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8</v>
      </c>
      <c r="J13" s="26">
        <v>78</v>
      </c>
      <c r="K13" s="26">
        <v>96</v>
      </c>
      <c r="L13" s="26">
        <v>26</v>
      </c>
      <c r="M13" s="26">
        <v>34</v>
      </c>
      <c r="N13" s="26">
        <v>76</v>
      </c>
      <c r="O13" s="26">
        <v>54</v>
      </c>
      <c r="P13" s="26">
        <v>129</v>
      </c>
      <c r="Q13" s="26">
        <v>19</v>
      </c>
      <c r="R13" s="26">
        <v>13</v>
      </c>
      <c r="S13" s="26">
        <v>48</v>
      </c>
      <c r="T13" s="26">
        <v>52</v>
      </c>
      <c r="U13" s="26">
        <v>99</v>
      </c>
      <c r="V13" s="26">
        <v>25</v>
      </c>
      <c r="W13" s="26">
        <v>21</v>
      </c>
      <c r="X13" s="26">
        <v>49</v>
      </c>
      <c r="Y13" s="26">
        <v>50</v>
      </c>
      <c r="Z13" s="26">
        <v>89</v>
      </c>
      <c r="AA13" s="26">
        <v>9</v>
      </c>
      <c r="AB13" s="26">
        <v>16</v>
      </c>
      <c r="AC13" s="26">
        <v>155</v>
      </c>
      <c r="AD13" s="26">
        <v>57</v>
      </c>
      <c r="AE13" s="130">
        <f>IFERROR(SUM(I13:AD13)/SUM(I14:AD14),0)</f>
        <v>0.9942148760330578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8</v>
      </c>
      <c r="J14" s="42">
        <v>78</v>
      </c>
      <c r="K14" s="42">
        <v>96</v>
      </c>
      <c r="L14" s="42">
        <v>26</v>
      </c>
      <c r="M14" s="42">
        <v>35</v>
      </c>
      <c r="N14" s="42">
        <v>78</v>
      </c>
      <c r="O14" s="42">
        <v>54</v>
      </c>
      <c r="P14" s="42">
        <v>130</v>
      </c>
      <c r="Q14" s="42">
        <v>19</v>
      </c>
      <c r="R14" s="42">
        <v>13</v>
      </c>
      <c r="S14" s="42">
        <v>48</v>
      </c>
      <c r="T14" s="42">
        <v>52</v>
      </c>
      <c r="U14" s="42">
        <v>100</v>
      </c>
      <c r="V14" s="42">
        <v>25</v>
      </c>
      <c r="W14" s="42">
        <v>22</v>
      </c>
      <c r="X14" s="42">
        <v>50</v>
      </c>
      <c r="Y14" s="42">
        <v>50</v>
      </c>
      <c r="Z14" s="42">
        <v>89</v>
      </c>
      <c r="AA14" s="42">
        <v>9</v>
      </c>
      <c r="AB14" s="42">
        <v>16</v>
      </c>
      <c r="AC14" s="42">
        <v>155</v>
      </c>
      <c r="AD14" s="42">
        <v>57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8</v>
      </c>
      <c r="J16" s="26">
        <v>78</v>
      </c>
      <c r="K16" s="26">
        <v>96</v>
      </c>
      <c r="L16" s="26">
        <v>26</v>
      </c>
      <c r="M16" s="26">
        <v>35</v>
      </c>
      <c r="N16" s="26">
        <v>78</v>
      </c>
      <c r="O16" s="26">
        <v>54</v>
      </c>
      <c r="P16" s="26">
        <v>130</v>
      </c>
      <c r="Q16" s="26">
        <v>19</v>
      </c>
      <c r="R16" s="26">
        <v>13</v>
      </c>
      <c r="S16" s="26">
        <v>48</v>
      </c>
      <c r="T16" s="26">
        <v>52</v>
      </c>
      <c r="U16" s="26">
        <v>100</v>
      </c>
      <c r="V16" s="26">
        <v>25</v>
      </c>
      <c r="W16" s="26">
        <v>22</v>
      </c>
      <c r="X16" s="26">
        <v>50</v>
      </c>
      <c r="Y16" s="26">
        <v>50</v>
      </c>
      <c r="Z16" s="26">
        <v>89</v>
      </c>
      <c r="AA16" s="26">
        <v>9</v>
      </c>
      <c r="AB16" s="26">
        <v>16</v>
      </c>
      <c r="AC16" s="26">
        <v>155</v>
      </c>
      <c r="AD16" s="26">
        <v>57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8</v>
      </c>
      <c r="J17" s="42">
        <v>78</v>
      </c>
      <c r="K17" s="42">
        <v>96</v>
      </c>
      <c r="L17" s="42">
        <v>26</v>
      </c>
      <c r="M17" s="42">
        <v>35</v>
      </c>
      <c r="N17" s="42">
        <v>78</v>
      </c>
      <c r="O17" s="42">
        <v>54</v>
      </c>
      <c r="P17" s="42">
        <v>130</v>
      </c>
      <c r="Q17" s="42">
        <v>19</v>
      </c>
      <c r="R17" s="42">
        <v>13</v>
      </c>
      <c r="S17" s="42">
        <v>48</v>
      </c>
      <c r="T17" s="42">
        <v>52</v>
      </c>
      <c r="U17" s="42">
        <v>100</v>
      </c>
      <c r="V17" s="42">
        <v>25</v>
      </c>
      <c r="W17" s="42">
        <v>22</v>
      </c>
      <c r="X17" s="42">
        <v>50</v>
      </c>
      <c r="Y17" s="42">
        <v>50</v>
      </c>
      <c r="Z17" s="42">
        <v>89</v>
      </c>
      <c r="AA17" s="42">
        <v>9</v>
      </c>
      <c r="AB17" s="42">
        <v>16</v>
      </c>
      <c r="AC17" s="42">
        <v>155</v>
      </c>
      <c r="AD17" s="42">
        <v>57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44</v>
      </c>
      <c r="J19" s="26">
        <v>27</v>
      </c>
      <c r="K19" s="26">
        <v>86</v>
      </c>
      <c r="L19" s="26">
        <v>103</v>
      </c>
      <c r="M19" s="26">
        <v>20</v>
      </c>
      <c r="N19" s="26">
        <v>79</v>
      </c>
      <c r="O19" s="26">
        <v>40</v>
      </c>
      <c r="P19" s="26">
        <v>50</v>
      </c>
      <c r="Q19" s="26">
        <v>123</v>
      </c>
      <c r="R19" s="26">
        <v>9</v>
      </c>
      <c r="S19" s="26">
        <v>14</v>
      </c>
      <c r="T19" s="26">
        <v>60</v>
      </c>
      <c r="U19" s="26">
        <v>25</v>
      </c>
      <c r="V19" s="26">
        <v>125</v>
      </c>
      <c r="W19" s="26">
        <v>14</v>
      </c>
      <c r="X19" s="26">
        <v>37</v>
      </c>
      <c r="Y19" s="26">
        <v>34</v>
      </c>
      <c r="Z19" s="26">
        <v>18</v>
      </c>
      <c r="AA19" s="26">
        <v>26</v>
      </c>
      <c r="AB19" s="26">
        <v>105</v>
      </c>
      <c r="AC19" s="26">
        <v>8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44</v>
      </c>
      <c r="J20" s="42">
        <v>27</v>
      </c>
      <c r="K20" s="42">
        <v>86</v>
      </c>
      <c r="L20" s="42">
        <v>103</v>
      </c>
      <c r="M20" s="42">
        <v>20</v>
      </c>
      <c r="N20" s="42">
        <v>79</v>
      </c>
      <c r="O20" s="42">
        <v>40</v>
      </c>
      <c r="P20" s="42">
        <v>50</v>
      </c>
      <c r="Q20" s="42">
        <v>123</v>
      </c>
      <c r="R20" s="42">
        <v>9</v>
      </c>
      <c r="S20" s="42">
        <v>14</v>
      </c>
      <c r="T20" s="42">
        <v>60</v>
      </c>
      <c r="U20" s="42">
        <v>25</v>
      </c>
      <c r="V20" s="42">
        <v>125</v>
      </c>
      <c r="W20" s="42">
        <v>14</v>
      </c>
      <c r="X20" s="42">
        <v>37</v>
      </c>
      <c r="Y20" s="42">
        <v>34</v>
      </c>
      <c r="Z20" s="42">
        <v>18</v>
      </c>
      <c r="AA20" s="42">
        <v>26</v>
      </c>
      <c r="AB20" s="42">
        <v>105</v>
      </c>
      <c r="AC20" s="42">
        <v>8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215</v>
      </c>
      <c r="J22" s="26">
        <v>210</v>
      </c>
      <c r="K22" s="26">
        <v>189</v>
      </c>
      <c r="L22" s="26">
        <v>282</v>
      </c>
      <c r="M22" s="26">
        <v>296</v>
      </c>
      <c r="N22" s="26">
        <v>317</v>
      </c>
      <c r="O22" s="26">
        <v>287</v>
      </c>
      <c r="P22" s="26">
        <v>234</v>
      </c>
      <c r="Q22" s="26">
        <v>314</v>
      </c>
      <c r="R22" s="26">
        <v>298</v>
      </c>
      <c r="S22" s="26">
        <v>254</v>
      </c>
      <c r="T22" s="26">
        <v>268</v>
      </c>
      <c r="U22" s="26">
        <v>173</v>
      </c>
      <c r="V22" s="26">
        <v>282</v>
      </c>
      <c r="W22" s="26">
        <v>277</v>
      </c>
      <c r="X22" s="26">
        <v>258</v>
      </c>
      <c r="Y22" s="26">
        <v>253</v>
      </c>
      <c r="Z22" s="26">
        <v>173</v>
      </c>
      <c r="AA22" s="26">
        <v>181</v>
      </c>
      <c r="AB22" s="26">
        <v>255</v>
      </c>
      <c r="AC22" s="26">
        <v>173</v>
      </c>
      <c r="AD22" s="26">
        <v>167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215</v>
      </c>
      <c r="J23" s="42">
        <v>210</v>
      </c>
      <c r="K23" s="42">
        <v>189</v>
      </c>
      <c r="L23" s="42">
        <v>282</v>
      </c>
      <c r="M23" s="42">
        <v>296</v>
      </c>
      <c r="N23" s="42">
        <v>317</v>
      </c>
      <c r="O23" s="42">
        <v>287</v>
      </c>
      <c r="P23" s="42">
        <v>234</v>
      </c>
      <c r="Q23" s="42">
        <v>314</v>
      </c>
      <c r="R23" s="42">
        <v>298</v>
      </c>
      <c r="S23" s="42">
        <v>254</v>
      </c>
      <c r="T23" s="42">
        <v>268</v>
      </c>
      <c r="U23" s="42">
        <v>173</v>
      </c>
      <c r="V23" s="42">
        <v>282</v>
      </c>
      <c r="W23" s="42">
        <v>277</v>
      </c>
      <c r="X23" s="42">
        <v>258</v>
      </c>
      <c r="Y23" s="42">
        <v>253</v>
      </c>
      <c r="Z23" s="42">
        <v>173</v>
      </c>
      <c r="AA23" s="42">
        <v>181</v>
      </c>
      <c r="AB23" s="42">
        <v>255</v>
      </c>
      <c r="AC23" s="42">
        <v>173</v>
      </c>
      <c r="AD23" s="42">
        <v>167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4</v>
      </c>
      <c r="J25" s="26">
        <v>31</v>
      </c>
      <c r="K25" s="26">
        <v>105</v>
      </c>
      <c r="L25" s="26">
        <v>10</v>
      </c>
      <c r="M25" s="26">
        <v>6</v>
      </c>
      <c r="N25" s="26">
        <v>58</v>
      </c>
      <c r="O25" s="26">
        <v>81</v>
      </c>
      <c r="P25" s="26">
        <v>103</v>
      </c>
      <c r="Q25" s="26">
        <v>43</v>
      </c>
      <c r="R25" s="26">
        <v>25</v>
      </c>
      <c r="S25" s="26">
        <v>56</v>
      </c>
      <c r="T25" s="26">
        <v>46</v>
      </c>
      <c r="U25" s="26">
        <v>120</v>
      </c>
      <c r="V25" s="26">
        <v>16</v>
      </c>
      <c r="W25" s="26">
        <v>14</v>
      </c>
      <c r="X25" s="26">
        <v>55</v>
      </c>
      <c r="Y25" s="26">
        <v>39</v>
      </c>
      <c r="Z25" s="26">
        <v>97</v>
      </c>
      <c r="AA25" s="26">
        <v>18</v>
      </c>
      <c r="AB25" s="26">
        <v>31</v>
      </c>
      <c r="AC25" s="26">
        <v>98</v>
      </c>
      <c r="AD25" s="26">
        <v>6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4</v>
      </c>
      <c r="J26" s="42">
        <v>31</v>
      </c>
      <c r="K26" s="42">
        <v>105</v>
      </c>
      <c r="L26" s="42">
        <v>10</v>
      </c>
      <c r="M26" s="42">
        <v>6</v>
      </c>
      <c r="N26" s="42">
        <v>58</v>
      </c>
      <c r="O26" s="42">
        <v>81</v>
      </c>
      <c r="P26" s="42">
        <v>103</v>
      </c>
      <c r="Q26" s="42">
        <v>43</v>
      </c>
      <c r="R26" s="42">
        <v>25</v>
      </c>
      <c r="S26" s="42">
        <v>56</v>
      </c>
      <c r="T26" s="42">
        <v>46</v>
      </c>
      <c r="U26" s="42">
        <v>120</v>
      </c>
      <c r="V26" s="42">
        <v>16</v>
      </c>
      <c r="W26" s="42">
        <v>14</v>
      </c>
      <c r="X26" s="42">
        <v>55</v>
      </c>
      <c r="Y26" s="42">
        <v>39</v>
      </c>
      <c r="Z26" s="42">
        <v>97</v>
      </c>
      <c r="AA26" s="42">
        <v>18</v>
      </c>
      <c r="AB26" s="42">
        <v>31</v>
      </c>
      <c r="AC26" s="42">
        <v>98</v>
      </c>
      <c r="AD26" s="42">
        <v>6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AE10:AE11"/>
    <mergeCell ref="F10:F11"/>
    <mergeCell ref="AE6:AE9"/>
    <mergeCell ref="B7:D7"/>
    <mergeCell ref="W2:AE2"/>
    <mergeCell ref="B8:X8"/>
    <mergeCell ref="G10:G11"/>
    <mergeCell ref="A1:AE1"/>
    <mergeCell ref="F2:G2"/>
    <mergeCell ref="A4:AE4"/>
    <mergeCell ref="A5:AE5"/>
    <mergeCell ref="E7:H7"/>
    <mergeCell ref="I7:X7"/>
    <mergeCell ref="A6:A9"/>
    <mergeCell ref="B6:H6"/>
    <mergeCell ref="I6:X6"/>
    <mergeCell ref="A12:AE12"/>
    <mergeCell ref="A13:A14"/>
    <mergeCell ref="B13:B14"/>
    <mergeCell ref="C13:C14"/>
    <mergeCell ref="D13:D14"/>
    <mergeCell ref="E13:E14"/>
    <mergeCell ref="F13:F14"/>
    <mergeCell ref="G13:G14"/>
    <mergeCell ref="AE13:AE14"/>
    <mergeCell ref="A10:A11"/>
    <mergeCell ref="B10:B11"/>
    <mergeCell ref="C10:C11"/>
    <mergeCell ref="D10:D11"/>
    <mergeCell ref="E10:E11"/>
    <mergeCell ref="A15:AE15"/>
    <mergeCell ref="A16:A17"/>
    <mergeCell ref="B16:B17"/>
    <mergeCell ref="C16:C17"/>
    <mergeCell ref="D16:D17"/>
    <mergeCell ref="E16:E17"/>
    <mergeCell ref="F16:F17"/>
    <mergeCell ref="G16:G17"/>
    <mergeCell ref="AE16:AE17"/>
    <mergeCell ref="E22:E23"/>
    <mergeCell ref="F22:F23"/>
    <mergeCell ref="A18:AE18"/>
    <mergeCell ref="A19:A20"/>
    <mergeCell ref="B19:B20"/>
    <mergeCell ref="C19:C20"/>
    <mergeCell ref="D19:D20"/>
    <mergeCell ref="E19:E20"/>
    <mergeCell ref="F19:F20"/>
    <mergeCell ref="G19:G20"/>
    <mergeCell ref="AE19:AE20"/>
    <mergeCell ref="B36:G37"/>
    <mergeCell ref="H36:M37"/>
    <mergeCell ref="G22:G23"/>
    <mergeCell ref="AE22:AE23"/>
    <mergeCell ref="A24:AE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AE25:AE26"/>
    <mergeCell ref="I29:L29"/>
    <mergeCell ref="B34:M34"/>
    <mergeCell ref="B35:G35"/>
    <mergeCell ref="H35:M35"/>
  </mergeCells>
  <conditionalFormatting sqref="AE10">
    <cfRule type="cellIs" dxfId="67" priority="15" operator="greaterThan">
      <formula>95%</formula>
    </cfRule>
    <cfRule type="cellIs" dxfId="66" priority="16" operator="greaterThanOrEqual">
      <formula>90%</formula>
    </cfRule>
    <cfRule type="cellIs" dxfId="65" priority="17" operator="lessThan">
      <formula>89.99%</formula>
    </cfRule>
  </conditionalFormatting>
  <conditionalFormatting sqref="AE13">
    <cfRule type="cellIs" dxfId="64" priority="12" operator="greaterThan">
      <formula>95%</formula>
    </cfRule>
    <cfRule type="cellIs" dxfId="63" priority="13" operator="greaterThanOrEqual">
      <formula>90%</formula>
    </cfRule>
    <cfRule type="cellIs" dxfId="62" priority="14" operator="lessThan">
      <formula>89.99%</formula>
    </cfRule>
  </conditionalFormatting>
  <conditionalFormatting sqref="AE16">
    <cfRule type="cellIs" dxfId="61" priority="9" operator="greaterThan">
      <formula>95%</formula>
    </cfRule>
    <cfRule type="cellIs" dxfId="60" priority="10" operator="greaterThanOrEqual">
      <formula>90%</formula>
    </cfRule>
    <cfRule type="cellIs" dxfId="59" priority="11" operator="lessThan">
      <formula>89.99%</formula>
    </cfRule>
  </conditionalFormatting>
  <conditionalFormatting sqref="AE19">
    <cfRule type="cellIs" dxfId="58" priority="6" operator="greaterThan">
      <formula>95%</formula>
    </cfRule>
    <cfRule type="cellIs" dxfId="57" priority="7" operator="greaterThanOrEqual">
      <formula>90%</formula>
    </cfRule>
    <cfRule type="cellIs" dxfId="56" priority="8" operator="lessThan">
      <formula>89.99%</formula>
    </cfRule>
  </conditionalFormatting>
  <conditionalFormatting sqref="AE25">
    <cfRule type="cellIs" dxfId="55" priority="3" operator="greaterThan">
      <formula>95%</formula>
    </cfRule>
    <cfRule type="cellIs" dxfId="54" priority="4" operator="greaterThanOrEqual">
      <formula>90%</formula>
    </cfRule>
    <cfRule type="cellIs" dxfId="53" priority="5" operator="lessThan">
      <formula>89.99%</formula>
    </cfRule>
  </conditionalFormatting>
  <conditionalFormatting sqref="AE22">
    <cfRule type="cellIs" dxfId="52" priority="1" operator="greaterThanOrEqual">
      <formula>100%</formula>
    </cfRule>
    <cfRule type="cellIs" dxfId="51" priority="2" operator="lessThan">
      <formula>99.99%</formula>
    </cfRule>
  </conditionalFormatting>
  <conditionalFormatting sqref="I21:AD21">
    <cfRule type="colorScale" priority="396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761A3D94-D94B-481F-B242-A7C292ACF45C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80E9B-9345-4C03-8CDA-0EBBEA686887}">
  <sheetPr>
    <tabColor rgb="FF00B0F0"/>
  </sheetPr>
  <dimension ref="A1:AQ37"/>
  <sheetViews>
    <sheetView showGridLines="0" topLeftCell="B31" zoomScale="110" zoomScaleNormal="110" workbookViewId="0">
      <selection activeCell="B36" sqref="B36:G37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1</v>
      </c>
      <c r="F2" s="111" t="s">
        <v>52</v>
      </c>
      <c r="G2" s="111"/>
      <c r="H2" s="23">
        <v>30157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2</v>
      </c>
      <c r="J10" s="26">
        <v>22</v>
      </c>
      <c r="K10" s="26">
        <v>51</v>
      </c>
      <c r="L10" s="26">
        <v>73</v>
      </c>
      <c r="M10" s="26">
        <v>35</v>
      </c>
      <c r="N10" s="26">
        <v>43</v>
      </c>
      <c r="O10" s="26">
        <v>67</v>
      </c>
      <c r="P10" s="26">
        <v>13</v>
      </c>
      <c r="Q10" s="26">
        <v>37</v>
      </c>
      <c r="R10" s="26">
        <v>31</v>
      </c>
      <c r="S10" s="26">
        <v>57</v>
      </c>
      <c r="T10" s="26">
        <v>47</v>
      </c>
      <c r="U10" s="26">
        <v>26</v>
      </c>
      <c r="V10" s="26">
        <v>105</v>
      </c>
      <c r="W10" s="26">
        <v>113</v>
      </c>
      <c r="X10" s="26">
        <v>62</v>
      </c>
      <c r="Y10" s="26">
        <v>87</v>
      </c>
      <c r="Z10" s="26">
        <v>24</v>
      </c>
      <c r="AA10" s="26">
        <v>11</v>
      </c>
      <c r="AB10" s="26">
        <v>34</v>
      </c>
      <c r="AC10" s="26">
        <v>312</v>
      </c>
      <c r="AD10" s="26">
        <v>129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2</v>
      </c>
      <c r="J11" s="42">
        <v>22</v>
      </c>
      <c r="K11" s="42">
        <v>51</v>
      </c>
      <c r="L11" s="42">
        <v>73</v>
      </c>
      <c r="M11" s="42">
        <v>35</v>
      </c>
      <c r="N11" s="42">
        <v>43</v>
      </c>
      <c r="O11" s="42">
        <v>67</v>
      </c>
      <c r="P11" s="42">
        <v>13</v>
      </c>
      <c r="Q11" s="42">
        <v>37</v>
      </c>
      <c r="R11" s="42">
        <v>31</v>
      </c>
      <c r="S11" s="42">
        <v>57</v>
      </c>
      <c r="T11" s="42">
        <v>47</v>
      </c>
      <c r="U11" s="42">
        <v>26</v>
      </c>
      <c r="V11" s="42">
        <v>105</v>
      </c>
      <c r="W11" s="42">
        <v>113</v>
      </c>
      <c r="X11" s="42">
        <v>62</v>
      </c>
      <c r="Y11" s="42">
        <v>87</v>
      </c>
      <c r="Z11" s="42">
        <v>24</v>
      </c>
      <c r="AA11" s="42">
        <v>11</v>
      </c>
      <c r="AB11" s="42">
        <v>34</v>
      </c>
      <c r="AC11" s="42">
        <v>312</v>
      </c>
      <c r="AD11" s="42">
        <v>129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2</v>
      </c>
      <c r="J13" s="26">
        <v>22</v>
      </c>
      <c r="K13" s="26">
        <v>50</v>
      </c>
      <c r="L13" s="26">
        <v>73</v>
      </c>
      <c r="M13" s="26">
        <v>34</v>
      </c>
      <c r="N13" s="26">
        <v>43</v>
      </c>
      <c r="O13" s="26">
        <v>66</v>
      </c>
      <c r="P13" s="26">
        <v>13</v>
      </c>
      <c r="Q13" s="26">
        <v>37</v>
      </c>
      <c r="R13" s="26">
        <v>31</v>
      </c>
      <c r="S13" s="26">
        <v>57</v>
      </c>
      <c r="T13" s="26">
        <v>46</v>
      </c>
      <c r="U13" s="26">
        <v>26</v>
      </c>
      <c r="V13" s="26">
        <v>105</v>
      </c>
      <c r="W13" s="26">
        <v>113</v>
      </c>
      <c r="X13" s="26">
        <v>62</v>
      </c>
      <c r="Y13" s="26">
        <v>87</v>
      </c>
      <c r="Z13" s="26">
        <v>24</v>
      </c>
      <c r="AA13" s="26">
        <v>11</v>
      </c>
      <c r="AB13" s="26">
        <v>34</v>
      </c>
      <c r="AC13" s="26">
        <v>311</v>
      </c>
      <c r="AD13" s="26">
        <v>129</v>
      </c>
      <c r="AE13" s="130">
        <f>IFERROR(SUM(I13:AD13)/SUM(I14:AD14),0)</f>
        <v>0.99637943519188998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2</v>
      </c>
      <c r="J14" s="42">
        <v>22</v>
      </c>
      <c r="K14" s="42">
        <v>51</v>
      </c>
      <c r="L14" s="42">
        <v>73</v>
      </c>
      <c r="M14" s="42">
        <v>35</v>
      </c>
      <c r="N14" s="42">
        <v>43</v>
      </c>
      <c r="O14" s="42">
        <v>67</v>
      </c>
      <c r="P14" s="42">
        <v>13</v>
      </c>
      <c r="Q14" s="42">
        <v>37</v>
      </c>
      <c r="R14" s="42">
        <v>31</v>
      </c>
      <c r="S14" s="42">
        <v>57</v>
      </c>
      <c r="T14" s="42">
        <v>47</v>
      </c>
      <c r="U14" s="42">
        <v>26</v>
      </c>
      <c r="V14" s="42">
        <v>105</v>
      </c>
      <c r="W14" s="42">
        <v>113</v>
      </c>
      <c r="X14" s="42">
        <v>62</v>
      </c>
      <c r="Y14" s="42">
        <v>87</v>
      </c>
      <c r="Z14" s="42">
        <v>24</v>
      </c>
      <c r="AA14" s="42">
        <v>11</v>
      </c>
      <c r="AB14" s="42">
        <v>34</v>
      </c>
      <c r="AC14" s="42">
        <v>312</v>
      </c>
      <c r="AD14" s="42">
        <v>129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2</v>
      </c>
      <c r="J16" s="26">
        <v>22</v>
      </c>
      <c r="K16" s="26">
        <v>51</v>
      </c>
      <c r="L16" s="26">
        <v>73</v>
      </c>
      <c r="M16" s="26">
        <v>35</v>
      </c>
      <c r="N16" s="26">
        <v>43</v>
      </c>
      <c r="O16" s="26">
        <v>67</v>
      </c>
      <c r="P16" s="26">
        <v>13</v>
      </c>
      <c r="Q16" s="26">
        <v>37</v>
      </c>
      <c r="R16" s="26">
        <v>31</v>
      </c>
      <c r="S16" s="26">
        <v>57</v>
      </c>
      <c r="T16" s="26">
        <v>47</v>
      </c>
      <c r="U16" s="26">
        <v>26</v>
      </c>
      <c r="V16" s="26">
        <v>105</v>
      </c>
      <c r="W16" s="26">
        <v>113</v>
      </c>
      <c r="X16" s="26">
        <v>62</v>
      </c>
      <c r="Y16" s="26">
        <v>87</v>
      </c>
      <c r="Z16" s="26">
        <v>24</v>
      </c>
      <c r="AA16" s="26">
        <v>11</v>
      </c>
      <c r="AB16" s="26">
        <v>34</v>
      </c>
      <c r="AC16" s="26">
        <v>312</v>
      </c>
      <c r="AD16" s="26">
        <v>129</v>
      </c>
      <c r="AE16" s="130">
        <f>IFERROR(SUM(I16:AD16)/SUM(I17:AD17),0)</f>
        <v>1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2</v>
      </c>
      <c r="J17" s="42">
        <v>22</v>
      </c>
      <c r="K17" s="42">
        <v>51</v>
      </c>
      <c r="L17" s="42">
        <v>73</v>
      </c>
      <c r="M17" s="42">
        <v>35</v>
      </c>
      <c r="N17" s="42">
        <v>43</v>
      </c>
      <c r="O17" s="42">
        <v>67</v>
      </c>
      <c r="P17" s="42">
        <v>13</v>
      </c>
      <c r="Q17" s="42">
        <v>37</v>
      </c>
      <c r="R17" s="42">
        <v>31</v>
      </c>
      <c r="S17" s="42">
        <v>57</v>
      </c>
      <c r="T17" s="42">
        <v>47</v>
      </c>
      <c r="U17" s="42">
        <v>26</v>
      </c>
      <c r="V17" s="42">
        <v>105</v>
      </c>
      <c r="W17" s="42">
        <v>113</v>
      </c>
      <c r="X17" s="42">
        <v>62</v>
      </c>
      <c r="Y17" s="42">
        <v>87</v>
      </c>
      <c r="Z17" s="42">
        <v>24</v>
      </c>
      <c r="AA17" s="42">
        <v>11</v>
      </c>
      <c r="AB17" s="42">
        <v>34</v>
      </c>
      <c r="AC17" s="42">
        <v>312</v>
      </c>
      <c r="AD17" s="42">
        <v>129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0</v>
      </c>
      <c r="J19" s="26">
        <v>74</v>
      </c>
      <c r="K19" s="26">
        <v>0</v>
      </c>
      <c r="L19" s="26">
        <v>78</v>
      </c>
      <c r="M19" s="26">
        <v>65</v>
      </c>
      <c r="N19" s="26">
        <v>46</v>
      </c>
      <c r="O19" s="26">
        <v>55</v>
      </c>
      <c r="P19" s="26">
        <v>51</v>
      </c>
      <c r="Q19" s="26">
        <v>15</v>
      </c>
      <c r="R19" s="26">
        <v>29</v>
      </c>
      <c r="S19" s="26">
        <v>68</v>
      </c>
      <c r="T19" s="26">
        <v>13</v>
      </c>
      <c r="U19" s="26">
        <v>27</v>
      </c>
      <c r="V19" s="26">
        <v>62</v>
      </c>
      <c r="W19" s="26">
        <v>89</v>
      </c>
      <c r="X19" s="26">
        <v>93</v>
      </c>
      <c r="Y19" s="26">
        <v>82</v>
      </c>
      <c r="Z19" s="26">
        <v>30</v>
      </c>
      <c r="AA19" s="26">
        <v>59</v>
      </c>
      <c r="AB19" s="26">
        <v>36</v>
      </c>
      <c r="AC19" s="26">
        <v>33</v>
      </c>
      <c r="AD19" s="26">
        <v>3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0</v>
      </c>
      <c r="J20" s="42">
        <v>74</v>
      </c>
      <c r="K20" s="42">
        <v>0</v>
      </c>
      <c r="L20" s="42">
        <v>78</v>
      </c>
      <c r="M20" s="42">
        <v>65</v>
      </c>
      <c r="N20" s="42">
        <v>46</v>
      </c>
      <c r="O20" s="42">
        <v>55</v>
      </c>
      <c r="P20" s="42">
        <v>51</v>
      </c>
      <c r="Q20" s="42">
        <v>15</v>
      </c>
      <c r="R20" s="42">
        <v>29</v>
      </c>
      <c r="S20" s="42">
        <v>68</v>
      </c>
      <c r="T20" s="42">
        <v>13</v>
      </c>
      <c r="U20" s="42">
        <v>27</v>
      </c>
      <c r="V20" s="42">
        <v>62</v>
      </c>
      <c r="W20" s="42">
        <v>89</v>
      </c>
      <c r="X20" s="42">
        <v>93</v>
      </c>
      <c r="Y20" s="42">
        <v>82</v>
      </c>
      <c r="Z20" s="42">
        <v>30</v>
      </c>
      <c r="AA20" s="42">
        <v>59</v>
      </c>
      <c r="AB20" s="42">
        <v>36</v>
      </c>
      <c r="AC20" s="42">
        <v>33</v>
      </c>
      <c r="AD20" s="42">
        <v>3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116</v>
      </c>
      <c r="J22" s="26">
        <v>157</v>
      </c>
      <c r="K22" s="26">
        <v>136</v>
      </c>
      <c r="L22" s="26">
        <v>174</v>
      </c>
      <c r="M22" s="26">
        <v>191</v>
      </c>
      <c r="N22" s="26">
        <v>200</v>
      </c>
      <c r="O22" s="26">
        <v>185</v>
      </c>
      <c r="P22" s="26">
        <v>203</v>
      </c>
      <c r="Q22" s="26">
        <v>167</v>
      </c>
      <c r="R22" s="26">
        <v>163</v>
      </c>
      <c r="S22" s="26">
        <v>181</v>
      </c>
      <c r="T22" s="26">
        <v>154</v>
      </c>
      <c r="U22" s="26">
        <v>161</v>
      </c>
      <c r="V22" s="26">
        <v>146</v>
      </c>
      <c r="W22" s="26">
        <v>218</v>
      </c>
      <c r="X22" s="26">
        <v>246</v>
      </c>
      <c r="Y22" s="26">
        <v>227</v>
      </c>
      <c r="Z22" s="26">
        <v>212</v>
      </c>
      <c r="AA22" s="26">
        <v>268</v>
      </c>
      <c r="AB22" s="26">
        <v>265</v>
      </c>
      <c r="AC22" s="26">
        <v>152</v>
      </c>
      <c r="AD22" s="26">
        <v>118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116</v>
      </c>
      <c r="J23" s="42">
        <v>157</v>
      </c>
      <c r="K23" s="42">
        <v>136</v>
      </c>
      <c r="L23" s="42">
        <v>174</v>
      </c>
      <c r="M23" s="42">
        <v>191</v>
      </c>
      <c r="N23" s="42">
        <v>200</v>
      </c>
      <c r="O23" s="42">
        <v>185</v>
      </c>
      <c r="P23" s="42">
        <v>203</v>
      </c>
      <c r="Q23" s="42">
        <v>167</v>
      </c>
      <c r="R23" s="42">
        <v>163</v>
      </c>
      <c r="S23" s="42">
        <v>181</v>
      </c>
      <c r="T23" s="42">
        <v>154</v>
      </c>
      <c r="U23" s="42">
        <v>161</v>
      </c>
      <c r="V23" s="42">
        <v>146</v>
      </c>
      <c r="W23" s="42">
        <v>218</v>
      </c>
      <c r="X23" s="42">
        <v>246</v>
      </c>
      <c r="Y23" s="42">
        <v>227</v>
      </c>
      <c r="Z23" s="42">
        <v>212</v>
      </c>
      <c r="AA23" s="42">
        <v>268</v>
      </c>
      <c r="AB23" s="42">
        <v>265</v>
      </c>
      <c r="AC23" s="42">
        <v>152</v>
      </c>
      <c r="AD23" s="42">
        <v>118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0</v>
      </c>
      <c r="J25" s="26">
        <v>33</v>
      </c>
      <c r="K25" s="26">
        <v>19</v>
      </c>
      <c r="L25" s="26">
        <v>40</v>
      </c>
      <c r="M25" s="26">
        <v>48</v>
      </c>
      <c r="N25" s="26">
        <v>36</v>
      </c>
      <c r="O25" s="26">
        <v>70</v>
      </c>
      <c r="P25" s="26">
        <v>33</v>
      </c>
      <c r="Q25" s="26">
        <v>51</v>
      </c>
      <c r="R25" s="26">
        <v>33</v>
      </c>
      <c r="S25" s="26">
        <v>50</v>
      </c>
      <c r="T25" s="26">
        <v>40</v>
      </c>
      <c r="U25" s="26">
        <v>20</v>
      </c>
      <c r="V25" s="26">
        <v>77</v>
      </c>
      <c r="W25" s="26">
        <v>17</v>
      </c>
      <c r="X25" s="26">
        <v>65</v>
      </c>
      <c r="Y25" s="26">
        <v>101</v>
      </c>
      <c r="Z25" s="26">
        <v>45</v>
      </c>
      <c r="AA25" s="26">
        <v>3</v>
      </c>
      <c r="AB25" s="26">
        <v>39</v>
      </c>
      <c r="AC25" s="26">
        <v>145</v>
      </c>
      <c r="AD25" s="26">
        <v>37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0</v>
      </c>
      <c r="J26" s="42">
        <v>33</v>
      </c>
      <c r="K26" s="42">
        <v>19</v>
      </c>
      <c r="L26" s="42">
        <v>40</v>
      </c>
      <c r="M26" s="42">
        <v>48</v>
      </c>
      <c r="N26" s="42">
        <v>36</v>
      </c>
      <c r="O26" s="42">
        <v>70</v>
      </c>
      <c r="P26" s="42">
        <v>33</v>
      </c>
      <c r="Q26" s="42">
        <v>51</v>
      </c>
      <c r="R26" s="42">
        <v>33</v>
      </c>
      <c r="S26" s="42">
        <v>50</v>
      </c>
      <c r="T26" s="42">
        <v>40</v>
      </c>
      <c r="U26" s="42">
        <v>20</v>
      </c>
      <c r="V26" s="42">
        <v>77</v>
      </c>
      <c r="W26" s="42">
        <v>17</v>
      </c>
      <c r="X26" s="42">
        <v>65</v>
      </c>
      <c r="Y26" s="42">
        <v>101</v>
      </c>
      <c r="Z26" s="42">
        <v>45</v>
      </c>
      <c r="AA26" s="42">
        <v>3</v>
      </c>
      <c r="AB26" s="42">
        <v>39</v>
      </c>
      <c r="AC26" s="42">
        <v>145</v>
      </c>
      <c r="AD26" s="42">
        <v>37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52.9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AE25:AE26"/>
    <mergeCell ref="I29:L29"/>
    <mergeCell ref="B34:M34"/>
    <mergeCell ref="B35:G35"/>
    <mergeCell ref="H35:M35"/>
    <mergeCell ref="B36:G37"/>
    <mergeCell ref="H36:M37"/>
    <mergeCell ref="G22:G23"/>
    <mergeCell ref="AE22:AE23"/>
    <mergeCell ref="A24:AE24"/>
    <mergeCell ref="A25:A26"/>
    <mergeCell ref="B25:B26"/>
    <mergeCell ref="C25:C26"/>
    <mergeCell ref="D25:D26"/>
    <mergeCell ref="E25:E26"/>
    <mergeCell ref="F25:F26"/>
    <mergeCell ref="G25:G26"/>
    <mergeCell ref="A22:A23"/>
    <mergeCell ref="B22:B23"/>
    <mergeCell ref="C22:C23"/>
    <mergeCell ref="D22:D23"/>
    <mergeCell ref="E22:E23"/>
    <mergeCell ref="F22:F23"/>
    <mergeCell ref="A18:AE18"/>
    <mergeCell ref="A19:A20"/>
    <mergeCell ref="B19:B20"/>
    <mergeCell ref="C19:C20"/>
    <mergeCell ref="D19:D20"/>
    <mergeCell ref="E19:E20"/>
    <mergeCell ref="F19:F20"/>
    <mergeCell ref="G19:G20"/>
    <mergeCell ref="AE19:AE20"/>
    <mergeCell ref="A15:AE15"/>
    <mergeCell ref="A16:A17"/>
    <mergeCell ref="B16:B17"/>
    <mergeCell ref="C16:C17"/>
    <mergeCell ref="D16:D17"/>
    <mergeCell ref="E16:E17"/>
    <mergeCell ref="F16:F17"/>
    <mergeCell ref="G16:G17"/>
    <mergeCell ref="AE16:AE17"/>
    <mergeCell ref="A10:A11"/>
    <mergeCell ref="B10:B11"/>
    <mergeCell ref="C10:C11"/>
    <mergeCell ref="D10:D11"/>
    <mergeCell ref="E10:E11"/>
    <mergeCell ref="A12:AE12"/>
    <mergeCell ref="A13:A14"/>
    <mergeCell ref="B13:B14"/>
    <mergeCell ref="C13:C14"/>
    <mergeCell ref="D13:D14"/>
    <mergeCell ref="E13:E14"/>
    <mergeCell ref="F13:F14"/>
    <mergeCell ref="G13:G14"/>
    <mergeCell ref="AE13:AE14"/>
    <mergeCell ref="AE10:AE11"/>
    <mergeCell ref="F10:F11"/>
    <mergeCell ref="AE6:AE9"/>
    <mergeCell ref="B7:D7"/>
    <mergeCell ref="A1:AE1"/>
    <mergeCell ref="F2:G2"/>
    <mergeCell ref="W2:AE2"/>
    <mergeCell ref="A4:AE4"/>
    <mergeCell ref="A5:AE5"/>
    <mergeCell ref="E7:H7"/>
    <mergeCell ref="I7:X7"/>
    <mergeCell ref="B8:X8"/>
    <mergeCell ref="A6:A9"/>
    <mergeCell ref="B6:H6"/>
    <mergeCell ref="I6:X6"/>
    <mergeCell ref="G10:G11"/>
  </mergeCells>
  <conditionalFormatting sqref="AE10">
    <cfRule type="cellIs" dxfId="50" priority="15" operator="greaterThan">
      <formula>95%</formula>
    </cfRule>
    <cfRule type="cellIs" dxfId="49" priority="16" operator="greaterThanOrEqual">
      <formula>90%</formula>
    </cfRule>
    <cfRule type="cellIs" dxfId="48" priority="17" operator="lessThan">
      <formula>89.99%</formula>
    </cfRule>
  </conditionalFormatting>
  <conditionalFormatting sqref="AE13">
    <cfRule type="cellIs" dxfId="47" priority="12" operator="greaterThan">
      <formula>95%</formula>
    </cfRule>
    <cfRule type="cellIs" dxfId="46" priority="13" operator="greaterThanOrEqual">
      <formula>90%</formula>
    </cfRule>
    <cfRule type="cellIs" dxfId="45" priority="14" operator="lessThan">
      <formula>89.99%</formula>
    </cfRule>
  </conditionalFormatting>
  <conditionalFormatting sqref="AE16">
    <cfRule type="cellIs" dxfId="44" priority="9" operator="greaterThan">
      <formula>95%</formula>
    </cfRule>
    <cfRule type="cellIs" dxfId="43" priority="10" operator="greaterThanOrEqual">
      <formula>90%</formula>
    </cfRule>
    <cfRule type="cellIs" dxfId="42" priority="11" operator="lessThan">
      <formula>89.99%</formula>
    </cfRule>
  </conditionalFormatting>
  <conditionalFormatting sqref="AE19">
    <cfRule type="cellIs" dxfId="41" priority="6" operator="greaterThan">
      <formula>95%</formula>
    </cfRule>
    <cfRule type="cellIs" dxfId="40" priority="7" operator="greaterThanOrEqual">
      <formula>90%</formula>
    </cfRule>
    <cfRule type="cellIs" dxfId="39" priority="8" operator="lessThan">
      <formula>89.99%</formula>
    </cfRule>
  </conditionalFormatting>
  <conditionalFormatting sqref="AE25">
    <cfRule type="cellIs" dxfId="38" priority="3" operator="greaterThan">
      <formula>95%</formula>
    </cfRule>
    <cfRule type="cellIs" dxfId="37" priority="4" operator="greaterThanOrEqual">
      <formula>90%</formula>
    </cfRule>
    <cfRule type="cellIs" dxfId="36" priority="5" operator="lessThan">
      <formula>89.99%</formula>
    </cfRule>
  </conditionalFormatting>
  <conditionalFormatting sqref="AE22">
    <cfRule type="cellIs" dxfId="35" priority="1" operator="greaterThanOrEqual">
      <formula>100%</formula>
    </cfRule>
    <cfRule type="cellIs" dxfId="34" priority="2" operator="lessThan">
      <formula>99.99%</formula>
    </cfRule>
  </conditionalFormatting>
  <conditionalFormatting sqref="I21:AD21">
    <cfRule type="colorScale" priority="18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count="1">
    <dataValidation showDropDown="1" showInputMessage="1" showErrorMessage="1" sqref="C21 G19:G23 G10:G11 G16:G17 G13:G14 G25:G26" xr:uid="{77C01F14-2C80-40C1-B945-4B886EF799BF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AQ37"/>
  <sheetViews>
    <sheetView showGridLines="0" topLeftCell="P1" zoomScale="68" zoomScaleNormal="68" workbookViewId="0">
      <selection activeCell="W2" sqref="W2:AE2"/>
    </sheetView>
  </sheetViews>
  <sheetFormatPr defaultColWidth="11.42578125" defaultRowHeight="30" customHeight="1"/>
  <cols>
    <col min="1" max="1" width="10.42578125" style="1" bestFit="1" customWidth="1"/>
    <col min="2" max="2" width="19.140625" style="1" bestFit="1" customWidth="1"/>
    <col min="3" max="3" width="19.140625" style="1" customWidth="1"/>
    <col min="4" max="4" width="14.28515625" style="1" customWidth="1"/>
    <col min="5" max="5" width="21" style="1" customWidth="1"/>
    <col min="6" max="6" width="12.85546875" style="1" customWidth="1"/>
    <col min="7" max="7" width="10.28515625" style="1" bestFit="1" customWidth="1"/>
    <col min="8" max="8" width="14.42578125" style="1" customWidth="1"/>
    <col min="9" max="30" width="10.7109375" style="1" customWidth="1"/>
    <col min="31" max="31" width="22.7109375" style="1" customWidth="1"/>
    <col min="32" max="16384" width="11.42578125" style="1"/>
  </cols>
  <sheetData>
    <row r="1" spans="1:43" ht="40.5" customHeight="1">
      <c r="A1" s="110" t="str">
        <f>'PANEL DE CONTROL DISTRITAL'!A1:L1</f>
        <v>INSTITUTO NACIONAL ELECTORAL
SISTEMA DE GESTIÓN DE LA CALIDAD
BAJA CALIFORNIA SUR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</row>
    <row r="2" spans="1:43" ht="33.75" customHeight="1">
      <c r="A2" s="25"/>
      <c r="B2" s="25"/>
      <c r="C2" s="25"/>
      <c r="D2" s="13" t="s">
        <v>51</v>
      </c>
      <c r="E2" s="13">
        <v>2</v>
      </c>
      <c r="F2" s="111" t="s">
        <v>52</v>
      </c>
      <c r="G2" s="111"/>
      <c r="H2" s="23">
        <v>30251</v>
      </c>
      <c r="I2" s="22"/>
      <c r="J2" s="22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127" t="str">
        <f>'PANEL DE CONTROL DISTRITAL'!F2</f>
        <v>Fecha de corte 22/01/2024</v>
      </c>
      <c r="X2" s="127"/>
      <c r="Y2" s="127"/>
      <c r="Z2" s="127"/>
      <c r="AA2" s="127"/>
      <c r="AB2" s="127"/>
      <c r="AC2" s="127"/>
      <c r="AD2" s="127"/>
      <c r="AE2" s="127"/>
      <c r="AF2" s="18"/>
    </row>
    <row r="3" spans="1:43" ht="11.25" customHeight="1">
      <c r="A3" s="2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1:43" ht="30" customHeight="1">
      <c r="A4" s="115" t="s">
        <v>53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7"/>
      <c r="AG4" s="21"/>
    </row>
    <row r="5" spans="1:43" ht="5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20"/>
    </row>
    <row r="6" spans="1:43" ht="18" customHeight="1">
      <c r="A6" s="112" t="str">
        <f>'PANEL DE CONTROL DISTRITAL'!A6</f>
        <v>Número</v>
      </c>
      <c r="B6" s="113" t="str">
        <f>'PANEL DE CONTROL DISTRITAL'!B6</f>
        <v xml:space="preserve">PROCESOS SUSTANTIVOS E INDICADORES </v>
      </c>
      <c r="C6" s="113"/>
      <c r="D6" s="113"/>
      <c r="E6" s="113"/>
      <c r="F6" s="113"/>
      <c r="G6" s="113"/>
      <c r="H6" s="113"/>
      <c r="I6" s="121" t="s">
        <v>54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60"/>
      <c r="Z6" s="60"/>
      <c r="AA6" s="60"/>
      <c r="AB6" s="60"/>
      <c r="AC6" s="60"/>
      <c r="AD6" s="60"/>
      <c r="AE6" s="114" t="s">
        <v>55</v>
      </c>
    </row>
    <row r="7" spans="1:43" ht="17.25" customHeight="1">
      <c r="A7" s="112"/>
      <c r="B7" s="113" t="str">
        <f>'PANEL DE CONTROL DISTRITAL'!B7</f>
        <v>DESCRIPCIÓN</v>
      </c>
      <c r="C7" s="113"/>
      <c r="D7" s="113"/>
      <c r="E7" s="113" t="str">
        <f>'PANEL DE CONTROL DISTRITAL'!E7</f>
        <v>MEDICIÓN</v>
      </c>
      <c r="F7" s="113"/>
      <c r="G7" s="113"/>
      <c r="H7" s="113"/>
      <c r="I7" s="123" t="str">
        <f>'PANEL DE CONTROL DISTRITAL'!A5</f>
        <v>CAMPAÑA ANUAL INTENSA 2023</v>
      </c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61"/>
      <c r="Z7" s="61"/>
      <c r="AA7" s="61"/>
      <c r="AB7" s="61"/>
      <c r="AC7" s="61"/>
      <c r="AD7" s="61"/>
      <c r="AE7" s="114"/>
    </row>
    <row r="8" spans="1:43" ht="5.25" customHeight="1">
      <c r="A8" s="112"/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62"/>
      <c r="Z8" s="62"/>
      <c r="AA8" s="62"/>
      <c r="AB8" s="62"/>
      <c r="AC8" s="62"/>
      <c r="AD8" s="62"/>
      <c r="AE8" s="114"/>
    </row>
    <row r="9" spans="1:43" s="2" customFormat="1" ht="29.25" customHeight="1">
      <c r="A9" s="112"/>
      <c r="B9" s="27" t="str">
        <f>'PANEL DE CONTROL DISTRITAL'!B8</f>
        <v xml:space="preserve">Proceso </v>
      </c>
      <c r="C9" s="27" t="str">
        <f>'PANEL DE CONTROL DISTRITAL'!C8</f>
        <v>Dueño de Proceso</v>
      </c>
      <c r="D9" s="27" t="str">
        <f>'PANEL DE CONTROL DISTRITAL'!D8</f>
        <v>Indicador</v>
      </c>
      <c r="E9" s="27" t="str">
        <f>'PANEL DE CONTROL DISTRITAL'!E8</f>
        <v>Cálculo</v>
      </c>
      <c r="F9" s="27" t="str">
        <f>'PANEL DE CONTROL DISTRITAL'!F8</f>
        <v xml:space="preserve">Periodo </v>
      </c>
      <c r="G9" s="27" t="str">
        <f>'PANEL DE CONTROL DISTRITAL'!G8</f>
        <v>Estimado</v>
      </c>
      <c r="H9" s="41" t="str">
        <f>'PANEL DE CONTROL DISTRITAL'!H8</f>
        <v>Nominativo</v>
      </c>
      <c r="I9" s="30" t="str">
        <f>'030151'!I9</f>
        <v>2023-37</v>
      </c>
      <c r="J9" s="30" t="str">
        <f>'030151'!J9</f>
        <v>2023-38</v>
      </c>
      <c r="K9" s="30" t="str">
        <f>'030151'!K9</f>
        <v>2023-39</v>
      </c>
      <c r="L9" s="30" t="str">
        <f>'030151'!L9</f>
        <v>2023-40</v>
      </c>
      <c r="M9" s="30" t="str">
        <f>'030151'!M9</f>
        <v>2023-41</v>
      </c>
      <c r="N9" s="30" t="str">
        <f>'030151'!N9</f>
        <v>2023-42</v>
      </c>
      <c r="O9" s="30" t="str">
        <f>'030151'!O9</f>
        <v>2023-43</v>
      </c>
      <c r="P9" s="30" t="str">
        <f>'030151'!P9</f>
        <v>2023-44</v>
      </c>
      <c r="Q9" s="30" t="str">
        <f>'030151'!Q9</f>
        <v>2023-45</v>
      </c>
      <c r="R9" s="30" t="str">
        <f>'030151'!R9</f>
        <v>2023-46</v>
      </c>
      <c r="S9" s="30" t="str">
        <f>'030151'!S9</f>
        <v>2023-47</v>
      </c>
      <c r="T9" s="30" t="str">
        <f>'030151'!T9</f>
        <v>2023-48</v>
      </c>
      <c r="U9" s="30" t="str">
        <f>'030151'!U9</f>
        <v>2023-49</v>
      </c>
      <c r="V9" s="30" t="str">
        <f>'030151'!V9</f>
        <v>2023-50</v>
      </c>
      <c r="W9" s="30" t="str">
        <f>'030151'!W9</f>
        <v>2023-51</v>
      </c>
      <c r="X9" s="30" t="str">
        <f>'030151'!X9</f>
        <v>2023-52</v>
      </c>
      <c r="Y9" s="30" t="s">
        <v>72</v>
      </c>
      <c r="Z9" s="30" t="s">
        <v>73</v>
      </c>
      <c r="AA9" s="30" t="s">
        <v>74</v>
      </c>
      <c r="AB9" s="30" t="s">
        <v>75</v>
      </c>
      <c r="AC9" s="30" t="s">
        <v>76</v>
      </c>
      <c r="AD9" s="30" t="s">
        <v>77</v>
      </c>
      <c r="AE9" s="114"/>
    </row>
    <row r="10" spans="1:43" s="2" customFormat="1" ht="50.1" customHeight="1">
      <c r="A10" s="129">
        <f>'PANEL DE CONTROL DISTRITAL'!A9</f>
        <v>1</v>
      </c>
      <c r="B10" s="131" t="str">
        <f>'PANEL DE CONTROL DISTRITAL'!B9</f>
        <v>ENTREVISTA</v>
      </c>
      <c r="C10" s="128" t="str">
        <f>'PANEL DE CONTROL DISTRITAL'!C9</f>
        <v xml:space="preserve"> Auxiliar de Atención Ciudadana</v>
      </c>
      <c r="D10" s="132" t="str">
        <f>'PANEL DE CONTROL DISTRITAL'!D9</f>
        <v>Efectividad de la entrevista =</v>
      </c>
      <c r="E10" s="128" t="str">
        <f>'PANEL DE CONTROL DISTRITAL'!E9</f>
        <v>(Número de trámites aplicados / (Número de fichas requisitadas- Notificaciones de improcedencia de trámite)) x 100</v>
      </c>
      <c r="F10" s="133" t="str">
        <f>'PANEL DE CONTROL DISTRITAL'!F9</f>
        <v>Semanal (remesa)</v>
      </c>
      <c r="G10" s="134">
        <f>'PANEL DE CONTROL DISTRITAL'!G9</f>
        <v>0.9</v>
      </c>
      <c r="H10" s="28" t="str">
        <f>'PANEL DE CONTROL DISTRITAL'!H9</f>
        <v>Número de trámites aplicados</v>
      </c>
      <c r="I10" s="26">
        <v>68</v>
      </c>
      <c r="J10" s="26">
        <v>283</v>
      </c>
      <c r="K10" s="26">
        <v>224</v>
      </c>
      <c r="L10" s="26">
        <v>328</v>
      </c>
      <c r="M10" s="26">
        <v>327</v>
      </c>
      <c r="N10" s="26">
        <v>310</v>
      </c>
      <c r="O10" s="26">
        <v>318</v>
      </c>
      <c r="P10" s="26">
        <v>264</v>
      </c>
      <c r="Q10" s="26">
        <v>340</v>
      </c>
      <c r="R10" s="26">
        <v>215</v>
      </c>
      <c r="S10" s="26">
        <v>343</v>
      </c>
      <c r="T10" s="26">
        <v>346</v>
      </c>
      <c r="U10" s="26">
        <v>291</v>
      </c>
      <c r="V10" s="26">
        <v>392</v>
      </c>
      <c r="W10" s="26">
        <v>380</v>
      </c>
      <c r="X10" s="26">
        <v>293</v>
      </c>
      <c r="Y10" s="26">
        <v>393</v>
      </c>
      <c r="Z10" s="26">
        <v>313</v>
      </c>
      <c r="AA10" s="26">
        <v>396</v>
      </c>
      <c r="AB10" s="26">
        <v>551</v>
      </c>
      <c r="AC10" s="26">
        <v>826</v>
      </c>
      <c r="AD10" s="26">
        <v>513</v>
      </c>
      <c r="AE10" s="130">
        <f>IFERROR(SUM(I10:AD10)/SUM(I11:AD11),0)</f>
        <v>1</v>
      </c>
    </row>
    <row r="11" spans="1:43" s="2" customFormat="1" ht="50.1" customHeight="1">
      <c r="A11" s="129"/>
      <c r="B11" s="131"/>
      <c r="C11" s="128"/>
      <c r="D11" s="132"/>
      <c r="E11" s="128"/>
      <c r="F11" s="133"/>
      <c r="G11" s="134"/>
      <c r="H11" s="28" t="str">
        <f>'PANEL DE CONTROL DISTRITAL'!H10</f>
        <v>Número de fichas requisitadas - Notificaciones de improcedencia de trámite</v>
      </c>
      <c r="I11" s="42">
        <v>68</v>
      </c>
      <c r="J11" s="42">
        <v>283</v>
      </c>
      <c r="K11" s="42">
        <v>224</v>
      </c>
      <c r="L11" s="42">
        <v>328</v>
      </c>
      <c r="M11" s="42">
        <v>327</v>
      </c>
      <c r="N11" s="42">
        <v>310</v>
      </c>
      <c r="O11" s="42">
        <v>318</v>
      </c>
      <c r="P11" s="42">
        <v>264</v>
      </c>
      <c r="Q11" s="42">
        <v>340</v>
      </c>
      <c r="R11" s="42">
        <v>215</v>
      </c>
      <c r="S11" s="42">
        <v>343</v>
      </c>
      <c r="T11" s="42">
        <v>346</v>
      </c>
      <c r="U11" s="42">
        <v>291</v>
      </c>
      <c r="V11" s="42">
        <v>392</v>
      </c>
      <c r="W11" s="42">
        <v>380</v>
      </c>
      <c r="X11" s="42">
        <v>293</v>
      </c>
      <c r="Y11" s="42">
        <v>393</v>
      </c>
      <c r="Z11" s="42">
        <v>313</v>
      </c>
      <c r="AA11" s="42">
        <v>396</v>
      </c>
      <c r="AB11" s="42">
        <v>551</v>
      </c>
      <c r="AC11" s="42">
        <v>826</v>
      </c>
      <c r="AD11" s="42">
        <v>513</v>
      </c>
      <c r="AE11" s="130"/>
    </row>
    <row r="12" spans="1:43" s="44" customFormat="1" ht="8.1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</row>
    <row r="13" spans="1:43" s="3" customFormat="1" ht="50.1" customHeight="1">
      <c r="A13" s="129">
        <f>'PANEL DE CONTROL DISTRITAL'!A12</f>
        <v>2</v>
      </c>
      <c r="B13" s="131" t="str">
        <f>'PANEL DE CONTROL DISTRITAL'!B12</f>
        <v>TRÁMITE</v>
      </c>
      <c r="C13" s="128" t="str">
        <f>'PANEL DE CONTROL DISTRITAL'!C12</f>
        <v>Operador de Equipo Tecnológico</v>
      </c>
      <c r="D13" s="132" t="str">
        <f>'PANEL DE CONTROL DISTRITAL'!D12</f>
        <v>Trámites exitosos efectivos=</v>
      </c>
      <c r="E13" s="128" t="str">
        <f>'PANEL DE CONTROL DISTRITAL'!E12</f>
        <v>(Número de trámites exitosos / Número de trámites aplicados) x 100</v>
      </c>
      <c r="F13" s="133" t="str">
        <f>'PANEL DE CONTROL DISTRITAL'!F12</f>
        <v>Semanal (remesa)</v>
      </c>
      <c r="G13" s="134">
        <f>'PANEL DE CONTROL DISTRITAL'!G12</f>
        <v>0.9</v>
      </c>
      <c r="H13" s="28" t="str">
        <f>'PANEL DE CONTROL DISTRITAL'!H12</f>
        <v>Número de trámites exitosos</v>
      </c>
      <c r="I13" s="26">
        <v>68</v>
      </c>
      <c r="J13" s="26">
        <v>282</v>
      </c>
      <c r="K13" s="26">
        <v>223</v>
      </c>
      <c r="L13" s="26">
        <v>327</v>
      </c>
      <c r="M13" s="26">
        <v>326</v>
      </c>
      <c r="N13" s="26">
        <v>310</v>
      </c>
      <c r="O13" s="26">
        <v>318</v>
      </c>
      <c r="P13" s="26">
        <v>264</v>
      </c>
      <c r="Q13" s="26">
        <v>340</v>
      </c>
      <c r="R13" s="26">
        <v>215</v>
      </c>
      <c r="S13" s="26">
        <v>340</v>
      </c>
      <c r="T13" s="26">
        <v>346</v>
      </c>
      <c r="U13" s="26">
        <v>288</v>
      </c>
      <c r="V13" s="26">
        <v>390</v>
      </c>
      <c r="W13" s="26">
        <v>380</v>
      </c>
      <c r="X13" s="26">
        <v>208</v>
      </c>
      <c r="Y13" s="26">
        <v>391</v>
      </c>
      <c r="Z13" s="26">
        <v>311</v>
      </c>
      <c r="AA13" s="26">
        <v>396</v>
      </c>
      <c r="AB13" s="26">
        <v>549</v>
      </c>
      <c r="AC13" s="26">
        <v>825</v>
      </c>
      <c r="AD13" s="26">
        <v>511</v>
      </c>
      <c r="AE13" s="130">
        <f>IFERROR(SUM(I13:AD13)/SUM(I14:AD14),0)</f>
        <v>0.98625875032408605</v>
      </c>
    </row>
    <row r="14" spans="1:43" s="3" customFormat="1" ht="50.1" customHeight="1">
      <c r="A14" s="129"/>
      <c r="B14" s="131"/>
      <c r="C14" s="128"/>
      <c r="D14" s="132"/>
      <c r="E14" s="128"/>
      <c r="F14" s="133"/>
      <c r="G14" s="134"/>
      <c r="H14" s="28" t="str">
        <f>'PANEL DE CONTROL DISTRITAL'!H13</f>
        <v>Número de trámites aplicados</v>
      </c>
      <c r="I14" s="42">
        <v>68</v>
      </c>
      <c r="J14" s="42">
        <v>283</v>
      </c>
      <c r="K14" s="42">
        <v>224</v>
      </c>
      <c r="L14" s="42">
        <v>328</v>
      </c>
      <c r="M14" s="42">
        <v>327</v>
      </c>
      <c r="N14" s="42">
        <v>310</v>
      </c>
      <c r="O14" s="42">
        <v>318</v>
      </c>
      <c r="P14" s="42">
        <v>264</v>
      </c>
      <c r="Q14" s="42">
        <v>340</v>
      </c>
      <c r="R14" s="42">
        <v>215</v>
      </c>
      <c r="S14" s="42">
        <v>343</v>
      </c>
      <c r="T14" s="42">
        <v>346</v>
      </c>
      <c r="U14" s="42">
        <v>291</v>
      </c>
      <c r="V14" s="42">
        <v>392</v>
      </c>
      <c r="W14" s="42">
        <v>380</v>
      </c>
      <c r="X14" s="42">
        <v>293</v>
      </c>
      <c r="Y14" s="42">
        <v>393</v>
      </c>
      <c r="Z14" s="42">
        <v>313</v>
      </c>
      <c r="AA14" s="42">
        <v>396</v>
      </c>
      <c r="AB14" s="42">
        <v>551</v>
      </c>
      <c r="AC14" s="42">
        <v>826</v>
      </c>
      <c r="AD14" s="42">
        <v>513</v>
      </c>
      <c r="AE14" s="130"/>
    </row>
    <row r="15" spans="1:43" s="44" customFormat="1" ht="8.1" customHeight="1">
      <c r="A15" s="129"/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29"/>
      <c r="AC15" s="129"/>
      <c r="AD15" s="129"/>
      <c r="AE15" s="129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</row>
    <row r="16" spans="1:43" s="3" customFormat="1" ht="50.1" customHeight="1">
      <c r="A16" s="129">
        <f>'PANEL DE CONTROL DISTRITAL'!A15</f>
        <v>3</v>
      </c>
      <c r="B16" s="131" t="str">
        <f>'PANEL DE CONTROL DISTRITAL'!B15</f>
        <v>TRANSFERENCIA</v>
      </c>
      <c r="C16" s="128" t="str">
        <f>'PANEL DE CONTROL DISTRITAL'!C15</f>
        <v>Responsable de Módulo</v>
      </c>
      <c r="D16" s="132" t="str">
        <f>'PANEL DE CONTROL DISTRITAL'!D15</f>
        <v xml:space="preserve">Transacciones exitosas = </v>
      </c>
      <c r="E16" s="128" t="str">
        <f>'PANEL DE CONTROL DISTRITAL'!E15</f>
        <v>(Número de Archivos de Transacción aceptados /Total de Archivos de Transacción procesados) x100</v>
      </c>
      <c r="F16" s="133" t="str">
        <f>'PANEL DE CONTROL DISTRITAL'!F15</f>
        <v>Semanal (remesa)</v>
      </c>
      <c r="G16" s="134">
        <f>'PANEL DE CONTROL DISTRITAL'!G15</f>
        <v>0.9</v>
      </c>
      <c r="H16" s="28" t="str">
        <f>'PANEL DE CONTROL DISTRITAL'!H15</f>
        <v>Número de Archivos de Transacción aceptados</v>
      </c>
      <c r="I16" s="26">
        <v>68</v>
      </c>
      <c r="J16" s="26">
        <v>283</v>
      </c>
      <c r="K16" s="26">
        <v>224</v>
      </c>
      <c r="L16" s="26">
        <v>328</v>
      </c>
      <c r="M16" s="26">
        <v>327</v>
      </c>
      <c r="N16" s="26">
        <v>310</v>
      </c>
      <c r="O16" s="26">
        <v>318</v>
      </c>
      <c r="P16" s="26">
        <v>264</v>
      </c>
      <c r="Q16" s="26">
        <v>340</v>
      </c>
      <c r="R16" s="26">
        <v>215</v>
      </c>
      <c r="S16" s="26">
        <v>343</v>
      </c>
      <c r="T16" s="26">
        <v>346</v>
      </c>
      <c r="U16" s="26">
        <v>291</v>
      </c>
      <c r="V16" s="26">
        <v>392</v>
      </c>
      <c r="W16" s="26">
        <v>380</v>
      </c>
      <c r="X16" s="26">
        <v>293</v>
      </c>
      <c r="Y16" s="26">
        <v>393</v>
      </c>
      <c r="Z16" s="26">
        <v>313</v>
      </c>
      <c r="AA16" s="26">
        <v>396</v>
      </c>
      <c r="AB16" s="26">
        <v>551</v>
      </c>
      <c r="AC16" s="26">
        <v>826</v>
      </c>
      <c r="AD16" s="26">
        <v>511</v>
      </c>
      <c r="AE16" s="130">
        <f>IFERROR(SUM(I16:AD16)/SUM(I17:AD17),0)</f>
        <v>0.99974073113819029</v>
      </c>
    </row>
    <row r="17" spans="1:43" s="3" customFormat="1" ht="50.1" customHeight="1">
      <c r="A17" s="129"/>
      <c r="B17" s="131"/>
      <c r="C17" s="128"/>
      <c r="D17" s="132"/>
      <c r="E17" s="128"/>
      <c r="F17" s="133"/>
      <c r="G17" s="134"/>
      <c r="H17" s="28" t="str">
        <f>'PANEL DE CONTROL DISTRITAL'!H16</f>
        <v>Total de Archivos de Transacción procesados</v>
      </c>
      <c r="I17" s="42">
        <v>68</v>
      </c>
      <c r="J17" s="42">
        <v>283</v>
      </c>
      <c r="K17" s="42">
        <v>224</v>
      </c>
      <c r="L17" s="42">
        <v>328</v>
      </c>
      <c r="M17" s="42">
        <v>327</v>
      </c>
      <c r="N17" s="42">
        <v>310</v>
      </c>
      <c r="O17" s="42">
        <v>318</v>
      </c>
      <c r="P17" s="42">
        <v>264</v>
      </c>
      <c r="Q17" s="42">
        <v>340</v>
      </c>
      <c r="R17" s="42">
        <v>215</v>
      </c>
      <c r="S17" s="42">
        <v>343</v>
      </c>
      <c r="T17" s="42">
        <v>346</v>
      </c>
      <c r="U17" s="42">
        <v>291</v>
      </c>
      <c r="V17" s="42">
        <v>392</v>
      </c>
      <c r="W17" s="42">
        <v>380</v>
      </c>
      <c r="X17" s="42">
        <v>293</v>
      </c>
      <c r="Y17" s="42">
        <v>393</v>
      </c>
      <c r="Z17" s="42">
        <v>313</v>
      </c>
      <c r="AA17" s="42">
        <v>396</v>
      </c>
      <c r="AB17" s="42">
        <v>551</v>
      </c>
      <c r="AC17" s="42">
        <v>826</v>
      </c>
      <c r="AD17" s="42">
        <v>513</v>
      </c>
      <c r="AE17" s="130"/>
    </row>
    <row r="18" spans="1:43" s="44" customFormat="1" ht="8.1" customHeight="1">
      <c r="A18" s="129"/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29"/>
      <c r="AD18" s="129"/>
      <c r="AE18" s="129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</row>
    <row r="19" spans="1:43" s="3" customFormat="1" ht="50.1" customHeight="1">
      <c r="A19" s="129">
        <f>'PANEL DE CONTROL DISTRITAL'!A18</f>
        <v>4</v>
      </c>
      <c r="B19" s="131" t="str">
        <f>'PANEL DE CONTROL DISTRITAL'!B18</f>
        <v>CONCILIACIÓN</v>
      </c>
      <c r="C19" s="128" t="str">
        <f>'PANEL DE CONTROL DISTRITAL'!C18</f>
        <v>Responsable de Módulo</v>
      </c>
      <c r="D19" s="132" t="str">
        <f>'PANEL DE CONTROL DISTRITAL'!D18</f>
        <v xml:space="preserve">Credenciales disponibles para entrega = </v>
      </c>
      <c r="E19" s="128" t="str">
        <f>'PANEL DE CONTROL DISTRITAL'!E18</f>
        <v>((Credenciales recibidas - Credenciales inconsistentes) / Credenciales recibidas) x 100</v>
      </c>
      <c r="F19" s="133" t="str">
        <f>'PANEL DE CONTROL DISTRITAL'!F18</f>
        <v>Semanal (remesa)</v>
      </c>
      <c r="G19" s="134">
        <f>'PANEL DE CONTROL DISTRITAL'!G18</f>
        <v>0.9</v>
      </c>
      <c r="H19" s="28" t="str">
        <f>'PANEL DE CONTROL DISTRITAL'!H18</f>
        <v xml:space="preserve">Credenciales Recibidas - credenciales inconsistentes </v>
      </c>
      <c r="I19" s="26">
        <v>71</v>
      </c>
      <c r="J19" s="26">
        <v>354</v>
      </c>
      <c r="K19" s="26">
        <v>214</v>
      </c>
      <c r="L19" s="26">
        <v>286</v>
      </c>
      <c r="M19" s="26">
        <v>332</v>
      </c>
      <c r="N19" s="26">
        <v>313</v>
      </c>
      <c r="O19" s="26">
        <v>254</v>
      </c>
      <c r="P19" s="26">
        <v>258</v>
      </c>
      <c r="Q19" s="26">
        <v>339</v>
      </c>
      <c r="R19" s="26">
        <v>195</v>
      </c>
      <c r="S19" s="26">
        <v>422</v>
      </c>
      <c r="T19" s="26">
        <v>329</v>
      </c>
      <c r="U19" s="26">
        <v>131</v>
      </c>
      <c r="V19" s="26">
        <v>471</v>
      </c>
      <c r="W19" s="26">
        <v>299</v>
      </c>
      <c r="X19" s="26">
        <v>370</v>
      </c>
      <c r="Y19" s="26">
        <v>234</v>
      </c>
      <c r="Z19" s="26">
        <v>315</v>
      </c>
      <c r="AA19" s="26">
        <v>313</v>
      </c>
      <c r="AB19" s="26">
        <v>558</v>
      </c>
      <c r="AC19" s="26">
        <v>387</v>
      </c>
      <c r="AD19" s="26">
        <v>0</v>
      </c>
      <c r="AE19" s="130">
        <f>IFERROR(SUM(I19:AD19)/SUM(I20:AD20),0)</f>
        <v>1</v>
      </c>
    </row>
    <row r="20" spans="1:43" s="3" customFormat="1" ht="50.1" customHeight="1">
      <c r="A20" s="129"/>
      <c r="B20" s="131"/>
      <c r="C20" s="128"/>
      <c r="D20" s="132"/>
      <c r="E20" s="128"/>
      <c r="F20" s="133"/>
      <c r="G20" s="134"/>
      <c r="H20" s="28" t="str">
        <f>'PANEL DE CONTROL DISTRITAL'!H19</f>
        <v xml:space="preserve">Credenciales recibidas </v>
      </c>
      <c r="I20" s="42">
        <v>71</v>
      </c>
      <c r="J20" s="42">
        <v>354</v>
      </c>
      <c r="K20" s="42">
        <v>214</v>
      </c>
      <c r="L20" s="42">
        <v>286</v>
      </c>
      <c r="M20" s="42">
        <v>332</v>
      </c>
      <c r="N20" s="42">
        <v>313</v>
      </c>
      <c r="O20" s="42">
        <v>254</v>
      </c>
      <c r="P20" s="42">
        <v>258</v>
      </c>
      <c r="Q20" s="42">
        <v>339</v>
      </c>
      <c r="R20" s="42">
        <v>195</v>
      </c>
      <c r="S20" s="42">
        <v>422</v>
      </c>
      <c r="T20" s="42">
        <v>329</v>
      </c>
      <c r="U20" s="42">
        <v>131</v>
      </c>
      <c r="V20" s="42">
        <v>471</v>
      </c>
      <c r="W20" s="42">
        <v>299</v>
      </c>
      <c r="X20" s="42">
        <v>370</v>
      </c>
      <c r="Y20" s="42">
        <v>234</v>
      </c>
      <c r="Z20" s="42">
        <v>315</v>
      </c>
      <c r="AA20" s="42">
        <v>313</v>
      </c>
      <c r="AB20" s="42">
        <v>558</v>
      </c>
      <c r="AC20" s="42">
        <v>387</v>
      </c>
      <c r="AD20" s="42">
        <v>0</v>
      </c>
      <c r="AE20" s="130"/>
    </row>
    <row r="21" spans="1:43" s="44" customFormat="1" ht="8.1" customHeight="1">
      <c r="A21" s="45"/>
      <c r="B21" s="46"/>
      <c r="C21" s="47"/>
      <c r="D21" s="48"/>
      <c r="E21" s="47"/>
      <c r="F21" s="49"/>
      <c r="G21" s="50"/>
      <c r="H21" s="51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</row>
    <row r="22" spans="1:43" s="3" customFormat="1" ht="50.1" customHeight="1">
      <c r="A22" s="129">
        <f>'PANEL DE CONTROL DISTRITAL'!A21</f>
        <v>5</v>
      </c>
      <c r="B22" s="131" t="str">
        <f>'PANEL DE CONTROL DISTRITAL'!B21</f>
        <v>CONCILIACIÓN</v>
      </c>
      <c r="C22" s="128" t="str">
        <f>'PANEL DE CONTROL DISTRITAL'!C21</f>
        <v>Responsable de Módulo</v>
      </c>
      <c r="D22" s="132" t="str">
        <f>'PANEL DE CONTROL DISTRITAL'!D21</f>
        <v xml:space="preserve">Credenciales disponibles para entrega = </v>
      </c>
      <c r="E22" s="128" t="str">
        <f>'PANEL DE CONTROL DISTRITAL'!E21</f>
        <v>(Credenciales en resguardo / Credenciales totales en SIIRFE disponibles para entrega) x 100</v>
      </c>
      <c r="F22" s="133" t="str">
        <f>'PANEL DE CONTROL DISTRITAL'!F21</f>
        <v>Semanal (remesa)</v>
      </c>
      <c r="G22" s="134">
        <f>'PANEL DE CONTROL DISTRITAL'!G21</f>
        <v>1</v>
      </c>
      <c r="H22" s="28" t="str">
        <f>'PANEL DE CONTROL DISTRITAL'!H21</f>
        <v>Credenciales en resguardo</v>
      </c>
      <c r="I22" s="26">
        <v>586</v>
      </c>
      <c r="J22" s="26">
        <v>631</v>
      </c>
      <c r="K22" s="26">
        <v>465</v>
      </c>
      <c r="L22" s="26">
        <v>485</v>
      </c>
      <c r="M22" s="26">
        <v>537</v>
      </c>
      <c r="N22" s="26">
        <v>539</v>
      </c>
      <c r="O22" s="26">
        <v>469</v>
      </c>
      <c r="P22" s="26">
        <v>490</v>
      </c>
      <c r="Q22" s="26">
        <v>463</v>
      </c>
      <c r="R22" s="26">
        <v>478</v>
      </c>
      <c r="S22" s="26">
        <v>567</v>
      </c>
      <c r="T22" s="26">
        <v>569</v>
      </c>
      <c r="U22" s="26">
        <v>389</v>
      </c>
      <c r="V22" s="26">
        <v>546</v>
      </c>
      <c r="W22" s="26">
        <v>442</v>
      </c>
      <c r="X22" s="26">
        <v>516</v>
      </c>
      <c r="Y22" s="26">
        <v>341</v>
      </c>
      <c r="Z22" s="26">
        <v>435</v>
      </c>
      <c r="AA22" s="26">
        <v>434</v>
      </c>
      <c r="AB22" s="26">
        <v>601</v>
      </c>
      <c r="AC22" s="26">
        <v>862</v>
      </c>
      <c r="AD22" s="26">
        <v>862</v>
      </c>
      <c r="AE22" s="130">
        <f>IFERROR(SUM(I22:AD22)/SUM(I23:AD23),0)</f>
        <v>1</v>
      </c>
    </row>
    <row r="23" spans="1:43" s="3" customFormat="1" ht="50.1" customHeight="1">
      <c r="A23" s="129"/>
      <c r="B23" s="131"/>
      <c r="C23" s="128"/>
      <c r="D23" s="132"/>
      <c r="E23" s="128"/>
      <c r="F23" s="133"/>
      <c r="G23" s="134"/>
      <c r="H23" s="28" t="str">
        <f>'PANEL DE CONTROL DISTRITAL'!H22</f>
        <v>Credenciales totales en SIIRFE disponibles para entrega</v>
      </c>
      <c r="I23" s="42">
        <v>586</v>
      </c>
      <c r="J23" s="42">
        <v>631</v>
      </c>
      <c r="K23" s="42">
        <v>465</v>
      </c>
      <c r="L23" s="42">
        <v>485</v>
      </c>
      <c r="M23" s="42">
        <v>537</v>
      </c>
      <c r="N23" s="42">
        <v>539</v>
      </c>
      <c r="O23" s="42">
        <v>469</v>
      </c>
      <c r="P23" s="42">
        <v>490</v>
      </c>
      <c r="Q23" s="42">
        <v>463</v>
      </c>
      <c r="R23" s="42">
        <v>478</v>
      </c>
      <c r="S23" s="42">
        <v>567</v>
      </c>
      <c r="T23" s="42">
        <v>569</v>
      </c>
      <c r="U23" s="42">
        <v>389</v>
      </c>
      <c r="V23" s="42">
        <v>546</v>
      </c>
      <c r="W23" s="42">
        <v>442</v>
      </c>
      <c r="X23" s="42">
        <v>516</v>
      </c>
      <c r="Y23" s="42">
        <v>341</v>
      </c>
      <c r="Z23" s="42">
        <v>435</v>
      </c>
      <c r="AA23" s="42">
        <v>434</v>
      </c>
      <c r="AB23" s="42">
        <v>601</v>
      </c>
      <c r="AC23" s="42">
        <v>862</v>
      </c>
      <c r="AD23" s="42">
        <v>862</v>
      </c>
      <c r="AE23" s="130"/>
    </row>
    <row r="24" spans="1:43" s="4" customFormat="1" ht="13.9">
      <c r="A24" s="129"/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29"/>
    </row>
    <row r="25" spans="1:43" ht="50.1" customHeight="1">
      <c r="A25" s="129">
        <f>'PANEL DE CONTROL DISTRITAL'!A24</f>
        <v>6</v>
      </c>
      <c r="B25" s="131" t="str">
        <f>'PANEL DE CONTROL DISTRITAL'!B24</f>
        <v>ENTREGA</v>
      </c>
      <c r="C25" s="128" t="str">
        <f>'PANEL DE CONTROL DISTRITAL'!C24</f>
        <v>Operador de Equipo Tecnológico</v>
      </c>
      <c r="D25" s="132" t="str">
        <f>'PANEL DE CONTROL DISTRITAL'!D24</f>
        <v xml:space="preserve">Efectividad de entrega de CPV en MAC = </v>
      </c>
      <c r="E25" s="128" t="str">
        <f>'PANEL DE CONTROL DISTRITAL'!E24</f>
        <v>(Total de credenciales entregadas / Total de credenciales solicitadas) x 100</v>
      </c>
      <c r="F25" s="133" t="str">
        <f>'PANEL DE CONTROL DISTRITAL'!F24</f>
        <v>Semanal (remesa)</v>
      </c>
      <c r="G25" s="134">
        <f>'PANEL DE CONTROL DISTRITAL'!G24</f>
        <v>0.9</v>
      </c>
      <c r="H25" s="28" t="str">
        <f>'PANEL DE CONTROL DISTRITAL'!H24</f>
        <v xml:space="preserve">Total de credenciales entregadas </v>
      </c>
      <c r="I25" s="26">
        <v>61</v>
      </c>
      <c r="J25" s="26">
        <v>294</v>
      </c>
      <c r="K25" s="26">
        <v>370</v>
      </c>
      <c r="L25" s="26">
        <v>265</v>
      </c>
      <c r="M25" s="26">
        <v>280</v>
      </c>
      <c r="N25" s="26">
        <v>311</v>
      </c>
      <c r="O25" s="26">
        <v>324</v>
      </c>
      <c r="P25" s="26">
        <v>236</v>
      </c>
      <c r="Q25" s="26">
        <v>366</v>
      </c>
      <c r="R25" s="26">
        <v>180</v>
      </c>
      <c r="S25" s="26">
        <v>330</v>
      </c>
      <c r="T25" s="26">
        <v>327</v>
      </c>
      <c r="U25" s="26">
        <v>311</v>
      </c>
      <c r="V25" s="26">
        <v>314</v>
      </c>
      <c r="W25" s="26">
        <v>400</v>
      </c>
      <c r="X25" s="26">
        <v>296</v>
      </c>
      <c r="Y25" s="26">
        <v>409</v>
      </c>
      <c r="Z25" s="26">
        <v>221</v>
      </c>
      <c r="AA25" s="26">
        <v>314</v>
      </c>
      <c r="AB25" s="26">
        <v>391</v>
      </c>
      <c r="AC25" s="26">
        <v>125</v>
      </c>
      <c r="AD25" s="26">
        <v>0</v>
      </c>
      <c r="AE25" s="130">
        <f>IFERROR(SUM(I25:AD25)/SUM(I26:AD26),0)</f>
        <v>1</v>
      </c>
    </row>
    <row r="26" spans="1:43" ht="50.1" customHeight="1">
      <c r="A26" s="129"/>
      <c r="B26" s="131"/>
      <c r="C26" s="128"/>
      <c r="D26" s="132"/>
      <c r="E26" s="128"/>
      <c r="F26" s="133"/>
      <c r="G26" s="134"/>
      <c r="H26" s="28" t="str">
        <f>'PANEL DE CONTROL DISTRITAL'!H25</f>
        <v xml:space="preserve"> Total de credenciales solicitadas</v>
      </c>
      <c r="I26" s="42">
        <v>61</v>
      </c>
      <c r="J26" s="42">
        <v>294</v>
      </c>
      <c r="K26" s="42">
        <v>370</v>
      </c>
      <c r="L26" s="42">
        <v>265</v>
      </c>
      <c r="M26" s="42">
        <v>280</v>
      </c>
      <c r="N26" s="42">
        <v>311</v>
      </c>
      <c r="O26" s="42">
        <v>324</v>
      </c>
      <c r="P26" s="42">
        <v>236</v>
      </c>
      <c r="Q26" s="42">
        <v>366</v>
      </c>
      <c r="R26" s="42">
        <v>180</v>
      </c>
      <c r="S26" s="42">
        <v>330</v>
      </c>
      <c r="T26" s="42">
        <v>327</v>
      </c>
      <c r="U26" s="42">
        <v>311</v>
      </c>
      <c r="V26" s="42">
        <v>314</v>
      </c>
      <c r="W26" s="42">
        <v>400</v>
      </c>
      <c r="X26" s="42">
        <v>296</v>
      </c>
      <c r="Y26" s="42">
        <v>409</v>
      </c>
      <c r="Z26" s="42">
        <v>221</v>
      </c>
      <c r="AA26" s="42">
        <v>314</v>
      </c>
      <c r="AB26" s="42">
        <v>391</v>
      </c>
      <c r="AC26" s="42">
        <v>125</v>
      </c>
      <c r="AD26" s="42">
        <v>0</v>
      </c>
      <c r="AE26" s="130"/>
    </row>
    <row r="27" spans="1:43" ht="15.75" customHeight="1">
      <c r="B27" s="1" t="s">
        <v>78</v>
      </c>
      <c r="H27" s="54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15"/>
    </row>
    <row r="28" spans="1:43" ht="15.75" customHeight="1">
      <c r="H28" s="56"/>
    </row>
    <row r="29" spans="1:43" ht="15.75" customHeight="1">
      <c r="H29" s="56"/>
      <c r="I29" s="141" t="s">
        <v>79</v>
      </c>
      <c r="J29" s="141"/>
      <c r="K29" s="141"/>
      <c r="L29" s="141"/>
    </row>
    <row r="30" spans="1:43" ht="15.75" customHeight="1">
      <c r="H30" s="56"/>
      <c r="I30" s="9"/>
      <c r="J30" s="10" t="s">
        <v>80</v>
      </c>
      <c r="K30" s="10"/>
      <c r="L30" s="10"/>
    </row>
    <row r="31" spans="1:43" ht="39" customHeight="1">
      <c r="H31" s="56"/>
      <c r="I31" s="11"/>
      <c r="J31" s="10" t="s">
        <v>81</v>
      </c>
      <c r="K31" s="10"/>
      <c r="L31" s="10"/>
    </row>
    <row r="32" spans="1:43" ht="30" customHeight="1">
      <c r="H32" s="56"/>
      <c r="I32" s="12"/>
      <c r="J32" s="10" t="s">
        <v>82</v>
      </c>
      <c r="K32" s="10"/>
      <c r="L32" s="10"/>
    </row>
    <row r="33" spans="2:13" ht="30" customHeight="1">
      <c r="H33" s="56"/>
      <c r="I33" s="10"/>
      <c r="J33" s="10"/>
      <c r="K33" s="10"/>
      <c r="L33" s="10"/>
    </row>
    <row r="34" spans="2:13" ht="30" customHeight="1">
      <c r="B34" s="142" t="s">
        <v>83</v>
      </c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3"/>
    </row>
    <row r="35" spans="2:13" ht="30" customHeight="1">
      <c r="B35" s="144" t="s">
        <v>84</v>
      </c>
      <c r="C35" s="144"/>
      <c r="D35" s="144"/>
      <c r="E35" s="144"/>
      <c r="F35" s="144"/>
      <c r="G35" s="145"/>
      <c r="H35" s="146" t="s">
        <v>85</v>
      </c>
      <c r="I35" s="144"/>
      <c r="J35" s="144"/>
      <c r="K35" s="144"/>
      <c r="L35" s="144"/>
      <c r="M35" s="145"/>
    </row>
    <row r="36" spans="2:13" ht="30" customHeight="1">
      <c r="B36" s="135"/>
      <c r="C36" s="136"/>
      <c r="D36" s="136"/>
      <c r="E36" s="136"/>
      <c r="F36" s="136"/>
      <c r="G36" s="137"/>
      <c r="H36" s="135"/>
      <c r="I36" s="136"/>
      <c r="J36" s="136"/>
      <c r="K36" s="136"/>
      <c r="L36" s="136"/>
      <c r="M36" s="137"/>
    </row>
    <row r="37" spans="2:13" ht="30" customHeight="1">
      <c r="B37" s="138"/>
      <c r="C37" s="139"/>
      <c r="D37" s="139"/>
      <c r="E37" s="139"/>
      <c r="F37" s="139"/>
      <c r="G37" s="140"/>
      <c r="H37" s="138"/>
      <c r="I37" s="139"/>
      <c r="J37" s="139"/>
      <c r="K37" s="139"/>
      <c r="L37" s="139"/>
      <c r="M37" s="140"/>
    </row>
  </sheetData>
  <mergeCells count="71">
    <mergeCell ref="W2:AE2"/>
    <mergeCell ref="I29:L29"/>
    <mergeCell ref="B34:M34"/>
    <mergeCell ref="B35:G35"/>
    <mergeCell ref="H35:M35"/>
    <mergeCell ref="B8:X8"/>
    <mergeCell ref="A12:AE12"/>
    <mergeCell ref="A10:A11"/>
    <mergeCell ref="B10:B11"/>
    <mergeCell ref="C10:C11"/>
    <mergeCell ref="D10:D11"/>
    <mergeCell ref="E10:E11"/>
    <mergeCell ref="F13:F14"/>
    <mergeCell ref="G13:G14"/>
    <mergeCell ref="AE13:AE14"/>
    <mergeCell ref="A15:AE15"/>
    <mergeCell ref="B36:G37"/>
    <mergeCell ref="H36:M37"/>
    <mergeCell ref="A1:AE1"/>
    <mergeCell ref="F2:G2"/>
    <mergeCell ref="A4:AE4"/>
    <mergeCell ref="A5:AE5"/>
    <mergeCell ref="F10:F11"/>
    <mergeCell ref="G10:G11"/>
    <mergeCell ref="AE10:AE11"/>
    <mergeCell ref="A6:A9"/>
    <mergeCell ref="B6:H6"/>
    <mergeCell ref="I6:X6"/>
    <mergeCell ref="AE6:AE9"/>
    <mergeCell ref="B7:D7"/>
    <mergeCell ref="E7:H7"/>
    <mergeCell ref="I7:X7"/>
    <mergeCell ref="A13:A14"/>
    <mergeCell ref="B13:B14"/>
    <mergeCell ref="C13:C14"/>
    <mergeCell ref="D13:D14"/>
    <mergeCell ref="E13:E14"/>
    <mergeCell ref="F16:F17"/>
    <mergeCell ref="G16:G17"/>
    <mergeCell ref="AE16:AE17"/>
    <mergeCell ref="A18:AE18"/>
    <mergeCell ref="A16:A17"/>
    <mergeCell ref="B16:B17"/>
    <mergeCell ref="C16:C17"/>
    <mergeCell ref="D16:D17"/>
    <mergeCell ref="E16:E17"/>
    <mergeCell ref="E22:E23"/>
    <mergeCell ref="G19:G20"/>
    <mergeCell ref="AE19:AE20"/>
    <mergeCell ref="A19:A20"/>
    <mergeCell ref="B19:B20"/>
    <mergeCell ref="C19:C20"/>
    <mergeCell ref="D19:D20"/>
    <mergeCell ref="E19:E20"/>
    <mergeCell ref="F19:F20"/>
    <mergeCell ref="F22:F23"/>
    <mergeCell ref="G22:G23"/>
    <mergeCell ref="AE22:AE23"/>
    <mergeCell ref="A22:A23"/>
    <mergeCell ref="B22:B23"/>
    <mergeCell ref="C22:C23"/>
    <mergeCell ref="D22:D23"/>
    <mergeCell ref="G25:G26"/>
    <mergeCell ref="AE25:AE26"/>
    <mergeCell ref="A24:AE24"/>
    <mergeCell ref="A25:A26"/>
    <mergeCell ref="B25:B26"/>
    <mergeCell ref="C25:C26"/>
    <mergeCell ref="D25:D26"/>
    <mergeCell ref="E25:E26"/>
    <mergeCell ref="F25:F26"/>
  </mergeCells>
  <phoneticPr fontId="29" type="noConversion"/>
  <conditionalFormatting sqref="AE10">
    <cfRule type="cellIs" dxfId="33" priority="18" operator="greaterThan">
      <formula>95%</formula>
    </cfRule>
    <cfRule type="cellIs" dxfId="32" priority="19" operator="greaterThanOrEqual">
      <formula>90%</formula>
    </cfRule>
    <cfRule type="cellIs" dxfId="31" priority="20" operator="lessThan">
      <formula>89.99%</formula>
    </cfRule>
  </conditionalFormatting>
  <conditionalFormatting sqref="AE13">
    <cfRule type="cellIs" dxfId="30" priority="15" operator="greaterThan">
      <formula>95%</formula>
    </cfRule>
    <cfRule type="cellIs" dxfId="29" priority="16" operator="greaterThanOrEqual">
      <formula>90%</formula>
    </cfRule>
    <cfRule type="cellIs" dxfId="28" priority="17" operator="lessThan">
      <formula>89.99%</formula>
    </cfRule>
  </conditionalFormatting>
  <conditionalFormatting sqref="AE16">
    <cfRule type="cellIs" dxfId="27" priority="12" operator="greaterThan">
      <formula>95%</formula>
    </cfRule>
    <cfRule type="cellIs" dxfId="26" priority="13" operator="greaterThanOrEqual">
      <formula>90%</formula>
    </cfRule>
    <cfRule type="cellIs" dxfId="25" priority="14" operator="lessThan">
      <formula>89.99%</formula>
    </cfRule>
  </conditionalFormatting>
  <conditionalFormatting sqref="AE19">
    <cfRule type="cellIs" dxfId="24" priority="9" operator="greaterThan">
      <formula>95%</formula>
    </cfRule>
    <cfRule type="cellIs" dxfId="23" priority="10" operator="greaterThanOrEqual">
      <formula>90%</formula>
    </cfRule>
    <cfRule type="cellIs" dxfId="22" priority="11" operator="lessThan">
      <formula>89.99%</formula>
    </cfRule>
  </conditionalFormatting>
  <conditionalFormatting sqref="AE25">
    <cfRule type="cellIs" dxfId="21" priority="3" operator="greaterThan">
      <formula>95%</formula>
    </cfRule>
    <cfRule type="cellIs" dxfId="20" priority="4" operator="greaterThanOrEqual">
      <formula>90%</formula>
    </cfRule>
    <cfRule type="cellIs" dxfId="19" priority="5" operator="lessThan">
      <formula>89.99%</formula>
    </cfRule>
  </conditionalFormatting>
  <conditionalFormatting sqref="AE22">
    <cfRule type="cellIs" dxfId="18" priority="1" operator="greaterThanOrEqual">
      <formula>100%</formula>
    </cfRule>
    <cfRule type="cellIs" dxfId="17" priority="2" operator="lessThan">
      <formula>99.99%</formula>
    </cfRule>
  </conditionalFormatting>
  <conditionalFormatting sqref="I21:AD21">
    <cfRule type="colorScale" priority="397">
      <colorScale>
        <cfvo type="min"/>
        <cfvo type="percentile" val="50"/>
        <cfvo type="max"/>
        <color rgb="FFE98BD7"/>
        <color rgb="FFD5007F"/>
        <color rgb="FF950054"/>
      </colorScale>
    </cfRule>
  </conditionalFormatting>
  <dataValidations disablePrompts="1" count="1">
    <dataValidation showDropDown="1" showInputMessage="1" showErrorMessage="1" sqref="C21 G19:G23 G10:G11 G16:G17 G13:G14 G25:G26" xr:uid="{FDA30875-ACE8-40F0-BC86-BCBBD4D68FBE}"/>
  </dataValidations>
  <printOptions horizontalCentered="1"/>
  <pageMargins left="0.23622047244094491" right="0.23622047244094491" top="0.74803149606299213" bottom="0.74803149606299213" header="0.31496062992125984" footer="0.31496062992125984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ea72f7-698a-4710-9b83-5c5b7609dc8a">PJHJ36CWT4ZF-97-6373</_dlc_DocId>
    <_dlc_DocIdUrl xmlns="d4ea72f7-698a-4710-9b83-5c5b7609dc8a">
      <Url>http://intranet.itguardian.com.mx/Calidad/_layouts/DocIdRedir.aspx?ID=PJHJ36CWT4ZF-97-6373</Url>
      <Description>PJHJ36CWT4ZF-97-6373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38DB2D399C8AD4BAAAAFF52CCD54D7A" ma:contentTypeVersion="0" ma:contentTypeDescription="Crear nuevo documento." ma:contentTypeScope="" ma:versionID="6f5250e81cb3a8914aa284c5434f391a">
  <xsd:schema xmlns:xsd="http://www.w3.org/2001/XMLSchema" xmlns:xs="http://www.w3.org/2001/XMLSchema" xmlns:p="http://schemas.microsoft.com/office/2006/metadata/properties" xmlns:ns2="d4ea72f7-698a-4710-9b83-5c5b7609dc8a" targetNamespace="http://schemas.microsoft.com/office/2006/metadata/properties" ma:root="true" ma:fieldsID="4e339b20546a0314c9f5729d075ba64a" ns2:_="">
    <xsd:import namespace="d4ea72f7-698a-4710-9b83-5c5b7609dc8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ea72f7-698a-4710-9b83-5c5b7609dc8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4FC1A81-9E6B-41C7-9F3D-FADA198D6024}"/>
</file>

<file path=customXml/itemProps2.xml><?xml version="1.0" encoding="utf-8"?>
<ds:datastoreItem xmlns:ds="http://schemas.openxmlformats.org/officeDocument/2006/customXml" ds:itemID="{C3185E0A-896A-4DE9-8F71-746092AC2565}"/>
</file>

<file path=customXml/itemProps3.xml><?xml version="1.0" encoding="utf-8"?>
<ds:datastoreItem xmlns:ds="http://schemas.openxmlformats.org/officeDocument/2006/customXml" ds:itemID="{B31DDFC6-AD0F-4E04-971E-D8C4E1D4B6AD}"/>
</file>

<file path=customXml/itemProps4.xml><?xml version="1.0" encoding="utf-8"?>
<ds:datastoreItem xmlns:ds="http://schemas.openxmlformats.org/officeDocument/2006/customXml" ds:itemID="{99B71567-3370-4945-A420-85B502E4E7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Ricardo Sánchez Sánchez</dc:creator>
  <cp:keywords/>
  <dc:description/>
  <cp:lastModifiedBy>FALCON  KAREN GUADALUPE</cp:lastModifiedBy>
  <cp:revision/>
  <dcterms:created xsi:type="dcterms:W3CDTF">2017-02-09T16:44:50Z</dcterms:created>
  <dcterms:modified xsi:type="dcterms:W3CDTF">2024-07-03T22:28:27Z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0x010100E38DB2D399C8AD4BAAAAFF52CCD54D7A</vt:lpwstr>
  </property>
  <property fmtid="{D5CDD505-2E9C-101B-9397-08002B2CF9AE}" pid="3" name="_dlc_DocIdItemGuid">
    <vt:lpwstr>c437e133-8383-47ca-8925-3c16fbcdbf98</vt:lpwstr>
  </property>
</Properties>
</file>